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hidePivotFieldList="1"/>
  <mc:AlternateContent xmlns:mc="http://schemas.openxmlformats.org/markup-compatibility/2006">
    <mc:Choice Requires="x15">
      <x15ac:absPath xmlns:x15ac="http://schemas.microsoft.com/office/spreadsheetml/2010/11/ac" url="C:\Users\Roman\Desktop\"/>
    </mc:Choice>
  </mc:AlternateContent>
  <xr:revisionPtr revIDLastSave="0" documentId="13_ncr:1_{A2D3684D-21AD-4DB7-94B6-2D975EAEF8CF}" xr6:coauthVersionLast="47" xr6:coauthVersionMax="47" xr10:uidLastSave="{00000000-0000-0000-0000-000000000000}"/>
  <bookViews>
    <workbookView xWindow="1200" yWindow="1410" windowWidth="20325" windowHeight="14985" xr2:uid="{00000000-000D-0000-FFFF-FFFF00000000}"/>
  </bookViews>
  <sheets>
    <sheet name="rozpis_tisk" sheetId="2" r:id="rId1"/>
    <sheet name="rozpis_pocetni" sheetId="32" r:id="rId2"/>
    <sheet name="Průběžná tabulka" sheetId="39" r:id="rId3"/>
    <sheet name="Seznam týmů a tabulky" sheetId="10" r:id="rId4"/>
    <sheet name="zdrojová tabulka_nemazat!" sheetId="42" r:id="rId5"/>
    <sheet name="Nakopírovananá, seřazená, tabul" sheetId="41" r:id="rId6"/>
    <sheet name="List3" sheetId="44" r:id="rId7"/>
    <sheet name="List5" sheetId="46" r:id="rId8"/>
    <sheet name="List4" sheetId="45" r:id="rId9"/>
    <sheet name="List2" sheetId="43" r:id="rId10"/>
    <sheet name="List1" sheetId="38" state="hidden" r:id="rId11"/>
  </sheets>
  <definedNames>
    <definedName name="_xlnm._FilterDatabase" localSheetId="2" hidden="1">'Průběžná tabulka'!$A$5:$A$24</definedName>
    <definedName name="_xlnm._FilterDatabase" localSheetId="1" hidden="1">rozpis_pocetni!$A$1:$U$401</definedName>
    <definedName name="_xlnm._FilterDatabase" localSheetId="0" hidden="1">rozpis_tisk!$A$2:$AK$205</definedName>
    <definedName name="_xlnm._FilterDatabase" localSheetId="3" hidden="1">'Seznam týmů a tabulky'!$G$62:$P$62</definedName>
    <definedName name="Domácí">rozpis_tisk!$B$2,rozpis_tisk!$B:$B,rozpis_tisk!$R:$R,rozpis_tisk!$V:$V,rozpis_tisk!$W:$W,rozpis_tisk!$X:$X,rozpis_tisk!$Y:$Y,rozpis_tisk!$Z:$Z,rozpis_tisk!$AA:$AA,rozpis_tisk!$AB:$AB,rozpis_tisk!$AC:$AC</definedName>
    <definedName name="prubtabulka">#REF!</definedName>
  </definedNames>
  <calcPr calcId="191029"/>
  <pivotCaches>
    <pivotCache cacheId="0" r:id="rId12"/>
    <pivotCache cacheId="1"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2" i="2" l="1"/>
  <c r="E251" i="2"/>
  <c r="E250" i="2"/>
  <c r="E249" i="2"/>
  <c r="E248" i="2"/>
  <c r="E247" i="2"/>
  <c r="E246" i="2"/>
  <c r="E245" i="2"/>
  <c r="E244" i="2"/>
  <c r="E243" i="2"/>
  <c r="E111" i="2"/>
  <c r="E74" i="2"/>
  <c r="E179" i="46"/>
  <c r="E178" i="46"/>
  <c r="E177" i="46"/>
  <c r="E176" i="46"/>
  <c r="E175" i="46"/>
  <c r="E174" i="46"/>
  <c r="E173" i="46"/>
  <c r="E172" i="46"/>
  <c r="E171" i="46"/>
  <c r="E170" i="46"/>
  <c r="E169" i="46"/>
  <c r="E168" i="46"/>
  <c r="E167" i="46"/>
  <c r="E166" i="46"/>
  <c r="E165" i="46"/>
  <c r="E164" i="46"/>
  <c r="E163" i="46"/>
  <c r="E162" i="46"/>
  <c r="E161" i="46"/>
  <c r="E160" i="46"/>
  <c r="E159" i="46"/>
  <c r="E158" i="46"/>
  <c r="E157" i="46"/>
  <c r="E156" i="46"/>
  <c r="E155" i="46"/>
  <c r="E154" i="46"/>
  <c r="E153" i="46"/>
  <c r="E152" i="46"/>
  <c r="E151" i="46"/>
  <c r="E150" i="46"/>
  <c r="E149" i="46"/>
  <c r="E148" i="46"/>
  <c r="E147" i="46"/>
  <c r="E146" i="46"/>
  <c r="E145" i="46"/>
  <c r="E144" i="46"/>
  <c r="E143" i="46"/>
  <c r="E142" i="46"/>
  <c r="E141" i="46"/>
  <c r="E140" i="46"/>
  <c r="E139" i="46"/>
  <c r="E138" i="46"/>
  <c r="E137" i="46"/>
  <c r="E136" i="46"/>
  <c r="E135" i="46"/>
  <c r="E134" i="46"/>
  <c r="E133" i="46"/>
  <c r="E132" i="46"/>
  <c r="E131" i="46"/>
  <c r="E130" i="46"/>
  <c r="E129" i="46"/>
  <c r="E128" i="46"/>
  <c r="E127" i="46"/>
  <c r="E126" i="46"/>
  <c r="E125" i="46"/>
  <c r="E124" i="46"/>
  <c r="E123" i="46"/>
  <c r="E122" i="46"/>
  <c r="E121" i="46"/>
  <c r="E120" i="46"/>
  <c r="E119" i="46"/>
  <c r="E118" i="46"/>
  <c r="E117" i="46"/>
  <c r="E116" i="46"/>
  <c r="E115" i="46"/>
  <c r="E114" i="46"/>
  <c r="E113" i="46"/>
  <c r="E112" i="46"/>
  <c r="E111" i="46"/>
  <c r="E110" i="46"/>
  <c r="E109" i="46"/>
  <c r="E108" i="46"/>
  <c r="E107" i="46"/>
  <c r="E106" i="46"/>
  <c r="E104" i="46"/>
  <c r="E103" i="46"/>
  <c r="E101" i="46"/>
  <c r="E100" i="46"/>
  <c r="E99" i="46"/>
  <c r="E98" i="46"/>
  <c r="E97" i="46"/>
  <c r="E96" i="46"/>
  <c r="E95" i="46"/>
  <c r="E94" i="46"/>
  <c r="E93" i="46"/>
  <c r="E92" i="46"/>
  <c r="E91" i="46"/>
  <c r="E90" i="46"/>
  <c r="E89" i="46"/>
  <c r="E88" i="46"/>
  <c r="E87" i="46"/>
  <c r="E86" i="46"/>
  <c r="E85" i="46"/>
  <c r="E84" i="46"/>
  <c r="E83" i="46"/>
  <c r="E82" i="46"/>
  <c r="E81" i="46"/>
  <c r="E80" i="46"/>
  <c r="E79" i="46"/>
  <c r="E78" i="46"/>
  <c r="E77" i="46"/>
  <c r="E76" i="46"/>
  <c r="E75" i="46"/>
  <c r="E74" i="46"/>
  <c r="E73" i="46"/>
  <c r="E72" i="46"/>
  <c r="E71" i="46"/>
  <c r="E70" i="46"/>
  <c r="E69" i="46"/>
  <c r="E68" i="46"/>
  <c r="E67" i="46"/>
  <c r="E66" i="46"/>
  <c r="E65" i="46"/>
  <c r="E64" i="46"/>
  <c r="E63" i="46"/>
  <c r="E62" i="46"/>
  <c r="E61" i="46"/>
  <c r="E60" i="46"/>
  <c r="E59" i="46"/>
  <c r="E58" i="46"/>
  <c r="E57" i="46"/>
  <c r="E56" i="46"/>
  <c r="E55" i="46"/>
  <c r="E54" i="46"/>
  <c r="E53" i="46"/>
  <c r="E52" i="46"/>
  <c r="E51" i="46"/>
  <c r="E50" i="46"/>
  <c r="E49" i="46"/>
  <c r="E48" i="46"/>
  <c r="E47" i="46"/>
  <c r="E46" i="46"/>
  <c r="E45" i="46"/>
  <c r="E44" i="46"/>
  <c r="E43" i="46"/>
  <c r="E42" i="46"/>
  <c r="E41" i="46"/>
  <c r="E40" i="46"/>
  <c r="E39" i="46"/>
  <c r="E38" i="46"/>
  <c r="E37" i="46"/>
  <c r="E36" i="46"/>
  <c r="E35" i="46"/>
  <c r="E34" i="46"/>
  <c r="E33" i="46"/>
  <c r="E32" i="46"/>
  <c r="E31" i="46"/>
  <c r="E30" i="46"/>
  <c r="E29" i="46"/>
  <c r="E28" i="46"/>
  <c r="E27" i="46"/>
  <c r="E26" i="46"/>
  <c r="E25" i="46"/>
  <c r="E24" i="46"/>
  <c r="E23" i="46"/>
  <c r="E22" i="46"/>
  <c r="E21" i="46"/>
  <c r="E20" i="46"/>
  <c r="E19" i="46"/>
  <c r="E18" i="46"/>
  <c r="E17" i="46"/>
  <c r="E16" i="46"/>
  <c r="E15" i="46"/>
  <c r="E14" i="46"/>
  <c r="E13" i="46"/>
  <c r="E12" i="46"/>
  <c r="E11" i="46"/>
  <c r="E10" i="46"/>
  <c r="E9" i="46"/>
  <c r="E8" i="46"/>
  <c r="E7" i="46"/>
  <c r="E6" i="46"/>
  <c r="E5" i="46"/>
  <c r="E4" i="46"/>
  <c r="E226" i="2"/>
  <c r="E225" i="2"/>
  <c r="E224" i="2"/>
  <c r="E223" i="2"/>
  <c r="E222" i="2"/>
  <c r="E221" i="2"/>
  <c r="E220" i="2"/>
  <c r="E219" i="2"/>
  <c r="E218" i="2"/>
  <c r="E217" i="2"/>
  <c r="E216" i="2"/>
  <c r="E215" i="2"/>
  <c r="E240" i="2"/>
  <c r="E239" i="2"/>
  <c r="E238" i="2"/>
  <c r="E237" i="2"/>
  <c r="E236" i="2"/>
  <c r="E235" i="2"/>
  <c r="E234" i="2"/>
  <c r="E233" i="2"/>
  <c r="E232" i="2"/>
  <c r="E231" i="2"/>
  <c r="E230" i="2"/>
  <c r="E229"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0" i="2"/>
  <c r="E109" i="2"/>
  <c r="E108" i="2"/>
  <c r="E107" i="2"/>
  <c r="E106" i="2"/>
  <c r="E105" i="2"/>
  <c r="E103" i="2"/>
  <c r="E102" i="2"/>
  <c r="E100" i="2"/>
  <c r="E99" i="2"/>
  <c r="E98" i="2"/>
  <c r="E97" i="2"/>
  <c r="E96" i="2"/>
  <c r="E95" i="2"/>
  <c r="E94" i="2"/>
  <c r="E93" i="2"/>
  <c r="E92" i="2"/>
  <c r="E91" i="2"/>
  <c r="E90" i="2"/>
  <c r="E89" i="2"/>
  <c r="E88" i="2"/>
  <c r="E87" i="2"/>
  <c r="E86" i="2"/>
  <c r="E85" i="2"/>
  <c r="E84" i="2"/>
  <c r="E83" i="2"/>
  <c r="E82" i="2"/>
  <c r="E81" i="2"/>
  <c r="E80" i="2"/>
  <c r="E79" i="2"/>
  <c r="E78" i="2"/>
  <c r="E77" i="2"/>
  <c r="E76" i="2"/>
  <c r="E75"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P377" i="32" l="1"/>
  <c r="O377" i="32"/>
  <c r="M377" i="32"/>
  <c r="R377" i="32" s="1"/>
  <c r="B377" i="32"/>
  <c r="E377" i="32" s="1"/>
  <c r="P376" i="32"/>
  <c r="O376" i="32"/>
  <c r="M376" i="32"/>
  <c r="S377" i="32" s="1"/>
  <c r="E376" i="32"/>
  <c r="D376" i="32"/>
  <c r="C376" i="32"/>
  <c r="E400" i="32"/>
  <c r="E398" i="32"/>
  <c r="E396" i="32"/>
  <c r="E394" i="32"/>
  <c r="E392" i="32"/>
  <c r="E390" i="32"/>
  <c r="E388" i="32"/>
  <c r="E386" i="32"/>
  <c r="E384" i="32"/>
  <c r="E382" i="32"/>
  <c r="E380" i="32"/>
  <c r="E378" i="32"/>
  <c r="E374" i="32"/>
  <c r="E372" i="32"/>
  <c r="E370" i="32"/>
  <c r="E368" i="32"/>
  <c r="E366" i="32"/>
  <c r="E364" i="32"/>
  <c r="E362" i="32"/>
  <c r="E360" i="32"/>
  <c r="E358" i="32"/>
  <c r="E356" i="32"/>
  <c r="E354" i="32"/>
  <c r="E352" i="32"/>
  <c r="E350" i="32"/>
  <c r="E348" i="32"/>
  <c r="E346" i="32"/>
  <c r="E344" i="32"/>
  <c r="E342" i="32"/>
  <c r="E340" i="32"/>
  <c r="E338" i="32"/>
  <c r="E336" i="32"/>
  <c r="E334" i="32"/>
  <c r="E332" i="32"/>
  <c r="E330" i="32"/>
  <c r="E328" i="32"/>
  <c r="E326" i="32"/>
  <c r="E324" i="32"/>
  <c r="E322" i="32"/>
  <c r="E320" i="32"/>
  <c r="E318" i="32"/>
  <c r="E316" i="32"/>
  <c r="E314" i="32"/>
  <c r="E312" i="32"/>
  <c r="E310" i="32"/>
  <c r="E308" i="32"/>
  <c r="E306" i="32"/>
  <c r="E304" i="32"/>
  <c r="E302" i="32"/>
  <c r="E300" i="32"/>
  <c r="E298" i="32"/>
  <c r="E296" i="32"/>
  <c r="E294" i="32"/>
  <c r="E292" i="32"/>
  <c r="E290" i="32"/>
  <c r="E288" i="32"/>
  <c r="E286" i="32"/>
  <c r="E284" i="32"/>
  <c r="E282" i="32"/>
  <c r="E280" i="32"/>
  <c r="E278" i="32"/>
  <c r="E276" i="32"/>
  <c r="E274" i="32"/>
  <c r="E272" i="32"/>
  <c r="E270" i="32"/>
  <c r="E268" i="32"/>
  <c r="E266" i="32"/>
  <c r="E264" i="32"/>
  <c r="E262" i="32"/>
  <c r="E260" i="32"/>
  <c r="E258" i="32"/>
  <c r="E256" i="32"/>
  <c r="E254" i="32"/>
  <c r="E252" i="32"/>
  <c r="E250" i="32"/>
  <c r="E248" i="32"/>
  <c r="E246" i="32"/>
  <c r="E244" i="32"/>
  <c r="E242" i="32"/>
  <c r="E240" i="32"/>
  <c r="E238" i="32"/>
  <c r="E236" i="32"/>
  <c r="E234" i="32"/>
  <c r="E232" i="32"/>
  <c r="E230" i="32"/>
  <c r="E228" i="32"/>
  <c r="E226" i="32"/>
  <c r="E224" i="32"/>
  <c r="E222" i="32"/>
  <c r="E220" i="32"/>
  <c r="E218" i="32"/>
  <c r="E216" i="32"/>
  <c r="E214" i="32"/>
  <c r="E212" i="32"/>
  <c r="E210" i="32"/>
  <c r="E208" i="32"/>
  <c r="E206" i="32"/>
  <c r="E204" i="32"/>
  <c r="E202" i="32"/>
  <c r="E200" i="32"/>
  <c r="E198" i="32"/>
  <c r="E196" i="32"/>
  <c r="E194" i="32"/>
  <c r="E192" i="32"/>
  <c r="E190" i="32"/>
  <c r="E188" i="32"/>
  <c r="E186" i="32"/>
  <c r="E184" i="32"/>
  <c r="E182" i="32"/>
  <c r="E180" i="32"/>
  <c r="E178" i="32"/>
  <c r="E176" i="32"/>
  <c r="E174" i="32"/>
  <c r="E172" i="32"/>
  <c r="E170" i="32"/>
  <c r="E168" i="32"/>
  <c r="E166" i="32"/>
  <c r="E164" i="32"/>
  <c r="E162" i="32"/>
  <c r="E160" i="32"/>
  <c r="E158" i="32"/>
  <c r="E156" i="32"/>
  <c r="E154" i="32"/>
  <c r="E152" i="32"/>
  <c r="E150" i="32"/>
  <c r="E148" i="32"/>
  <c r="E146" i="32"/>
  <c r="E144" i="32"/>
  <c r="E142" i="32"/>
  <c r="E140" i="32"/>
  <c r="E138" i="32"/>
  <c r="E136" i="32"/>
  <c r="E134" i="32"/>
  <c r="E132" i="32"/>
  <c r="E130" i="32"/>
  <c r="E128" i="32"/>
  <c r="E126" i="32"/>
  <c r="E124" i="32"/>
  <c r="E122" i="32"/>
  <c r="E120" i="32"/>
  <c r="E118" i="32"/>
  <c r="E116" i="32"/>
  <c r="E114" i="32"/>
  <c r="E112" i="32"/>
  <c r="E110" i="32"/>
  <c r="E108" i="32"/>
  <c r="E106" i="32"/>
  <c r="E104" i="32"/>
  <c r="E102" i="32"/>
  <c r="E100" i="32"/>
  <c r="E98" i="32"/>
  <c r="E96" i="32"/>
  <c r="E94" i="32"/>
  <c r="E92" i="32"/>
  <c r="E90" i="32"/>
  <c r="E88" i="32"/>
  <c r="E86" i="32"/>
  <c r="E84" i="32"/>
  <c r="E82" i="32"/>
  <c r="E80" i="32"/>
  <c r="E78" i="32"/>
  <c r="E76" i="32"/>
  <c r="E74" i="32"/>
  <c r="E72" i="32"/>
  <c r="E70" i="32"/>
  <c r="E68" i="32"/>
  <c r="E66" i="32"/>
  <c r="E64" i="32"/>
  <c r="E62" i="32"/>
  <c r="E60" i="32"/>
  <c r="E58" i="32"/>
  <c r="E56" i="32"/>
  <c r="E54" i="32"/>
  <c r="E52" i="32"/>
  <c r="E50" i="32"/>
  <c r="E48" i="32"/>
  <c r="E46" i="32"/>
  <c r="E44" i="32"/>
  <c r="E42" i="32"/>
  <c r="E40" i="32"/>
  <c r="E38" i="32"/>
  <c r="E36" i="32"/>
  <c r="E34" i="32"/>
  <c r="E32" i="32"/>
  <c r="E30" i="32"/>
  <c r="E28" i="32"/>
  <c r="E26" i="32"/>
  <c r="E24" i="32"/>
  <c r="E22" i="32"/>
  <c r="E20" i="32"/>
  <c r="E18" i="32"/>
  <c r="E16" i="32"/>
  <c r="E14" i="32"/>
  <c r="E12" i="32"/>
  <c r="E10" i="32"/>
  <c r="E8" i="32"/>
  <c r="E6" i="32"/>
  <c r="E4" i="32"/>
  <c r="E2" i="32"/>
  <c r="P213" i="32"/>
  <c r="O213" i="32"/>
  <c r="M213" i="32"/>
  <c r="S212" i="32" s="1"/>
  <c r="B213" i="32"/>
  <c r="E213" i="32" s="1"/>
  <c r="A213" i="32"/>
  <c r="A214" i="32" s="1"/>
  <c r="A215" i="32" s="1"/>
  <c r="A216" i="32" s="1"/>
  <c r="A217" i="32" s="1"/>
  <c r="P212" i="32"/>
  <c r="O212" i="32"/>
  <c r="M212" i="32"/>
  <c r="S213" i="32" s="1"/>
  <c r="D212" i="32"/>
  <c r="C212" i="32"/>
  <c r="P401" i="32"/>
  <c r="O401" i="32"/>
  <c r="M401" i="32"/>
  <c r="S400" i="32" s="1"/>
  <c r="B401" i="32"/>
  <c r="E401" i="32" s="1"/>
  <c r="P400" i="32"/>
  <c r="O400" i="32"/>
  <c r="M400" i="32"/>
  <c r="D400" i="32"/>
  <c r="C400" i="32"/>
  <c r="P399" i="32"/>
  <c r="O399" i="32"/>
  <c r="M399" i="32"/>
  <c r="B399" i="32"/>
  <c r="E399" i="32" s="1"/>
  <c r="P398" i="32"/>
  <c r="O398" i="32"/>
  <c r="M398" i="32"/>
  <c r="S399" i="32" s="1"/>
  <c r="D398" i="32"/>
  <c r="C398" i="32"/>
  <c r="P397" i="32"/>
  <c r="O397" i="32"/>
  <c r="M397" i="32"/>
  <c r="S396" i="32" s="1"/>
  <c r="B397" i="32"/>
  <c r="E397" i="32" s="1"/>
  <c r="P396" i="32"/>
  <c r="O396" i="32"/>
  <c r="M396" i="32"/>
  <c r="S397" i="32" s="1"/>
  <c r="D396" i="32"/>
  <c r="C396" i="32"/>
  <c r="P395" i="32"/>
  <c r="O395" i="32"/>
  <c r="M395" i="32"/>
  <c r="R395" i="32" s="1"/>
  <c r="B395" i="32"/>
  <c r="E395" i="32" s="1"/>
  <c r="P394" i="32"/>
  <c r="O394" i="32"/>
  <c r="M394" i="32"/>
  <c r="R394" i="32" s="1"/>
  <c r="D394" i="32"/>
  <c r="C394" i="32"/>
  <c r="P393" i="32"/>
  <c r="O393" i="32"/>
  <c r="M393" i="32"/>
  <c r="S392" i="32" s="1"/>
  <c r="B393" i="32"/>
  <c r="E393" i="32" s="1"/>
  <c r="P392" i="32"/>
  <c r="O392" i="32"/>
  <c r="M392" i="32"/>
  <c r="D392" i="32"/>
  <c r="C392" i="32"/>
  <c r="P391" i="32"/>
  <c r="O391" i="32"/>
  <c r="M391" i="32"/>
  <c r="R391" i="32" s="1"/>
  <c r="B391" i="32"/>
  <c r="E391" i="32" s="1"/>
  <c r="P390" i="32"/>
  <c r="O390" i="32"/>
  <c r="M390" i="32"/>
  <c r="S391" i="32" s="1"/>
  <c r="D390" i="32"/>
  <c r="C390" i="32"/>
  <c r="P389" i="32"/>
  <c r="O389" i="32"/>
  <c r="M389" i="32"/>
  <c r="R389" i="32" s="1"/>
  <c r="B389" i="32"/>
  <c r="E389" i="32" s="1"/>
  <c r="P388" i="32"/>
  <c r="O388" i="32"/>
  <c r="M388" i="32"/>
  <c r="S389" i="32" s="1"/>
  <c r="D388" i="32"/>
  <c r="C388" i="32"/>
  <c r="P387" i="32"/>
  <c r="O387" i="32"/>
  <c r="M387" i="32"/>
  <c r="R387" i="32" s="1"/>
  <c r="B387" i="32"/>
  <c r="E387" i="32" s="1"/>
  <c r="P386" i="32"/>
  <c r="O386" i="32"/>
  <c r="M386" i="32"/>
  <c r="S387" i="32" s="1"/>
  <c r="D386" i="32"/>
  <c r="C386" i="32"/>
  <c r="P385" i="32"/>
  <c r="O385" i="32"/>
  <c r="M385" i="32"/>
  <c r="B385" i="32"/>
  <c r="E385" i="32" s="1"/>
  <c r="P384" i="32"/>
  <c r="O384" i="32"/>
  <c r="M384" i="32"/>
  <c r="D384" i="32"/>
  <c r="C384" i="32"/>
  <c r="P383" i="32"/>
  <c r="O383" i="32"/>
  <c r="M383" i="32"/>
  <c r="S382" i="32" s="1"/>
  <c r="B383" i="32"/>
  <c r="E383" i="32" s="1"/>
  <c r="P382" i="32"/>
  <c r="O382" i="32"/>
  <c r="M382" i="32"/>
  <c r="S383" i="32" s="1"/>
  <c r="D382" i="32"/>
  <c r="C382" i="32"/>
  <c r="P381" i="32"/>
  <c r="O381" i="32"/>
  <c r="M381" i="32"/>
  <c r="R381" i="32" s="1"/>
  <c r="B381" i="32"/>
  <c r="E381" i="32" s="1"/>
  <c r="P380" i="32"/>
  <c r="O380" i="32"/>
  <c r="M380" i="32"/>
  <c r="D380" i="32"/>
  <c r="C380" i="32"/>
  <c r="P379" i="32"/>
  <c r="O379" i="32"/>
  <c r="M379" i="32"/>
  <c r="R379" i="32" s="1"/>
  <c r="B379" i="32"/>
  <c r="E379" i="32" s="1"/>
  <c r="P378" i="32"/>
  <c r="O378" i="32"/>
  <c r="M378" i="32"/>
  <c r="S379" i="32" s="1"/>
  <c r="D378" i="32"/>
  <c r="C378" i="32"/>
  <c r="P375" i="32"/>
  <c r="O375" i="32"/>
  <c r="M375" i="32"/>
  <c r="S374" i="32" s="1"/>
  <c r="B375" i="32"/>
  <c r="E375" i="32" s="1"/>
  <c r="P374" i="32"/>
  <c r="O374" i="32"/>
  <c r="M374" i="32"/>
  <c r="S375" i="32" s="1"/>
  <c r="D374" i="32"/>
  <c r="C374" i="32"/>
  <c r="C2" i="32"/>
  <c r="D2" i="32"/>
  <c r="M2" i="32"/>
  <c r="O2" i="32"/>
  <c r="P2" i="32"/>
  <c r="A3" i="32"/>
  <c r="A4" i="32" s="1"/>
  <c r="A5" i="32" s="1"/>
  <c r="A6" i="32" s="1"/>
  <c r="A7" i="32" s="1"/>
  <c r="A8" i="32" s="1"/>
  <c r="A9" i="32" s="1"/>
  <c r="A10" i="32" s="1"/>
  <c r="A11" i="32" s="1"/>
  <c r="A12" i="32" s="1"/>
  <c r="A13" i="32" s="1"/>
  <c r="B3" i="32"/>
  <c r="E3" i="32" s="1"/>
  <c r="M3" i="32"/>
  <c r="S2" i="32" s="1"/>
  <c r="O3" i="32"/>
  <c r="P3" i="32"/>
  <c r="C4" i="32"/>
  <c r="D4" i="32"/>
  <c r="M4" i="32"/>
  <c r="O4" i="32"/>
  <c r="P4" i="32"/>
  <c r="B5" i="32"/>
  <c r="E5" i="32" s="1"/>
  <c r="M5" i="32"/>
  <c r="S4" i="32" s="1"/>
  <c r="O5" i="32"/>
  <c r="P5" i="32"/>
  <c r="C6" i="32"/>
  <c r="D6" i="32"/>
  <c r="M6" i="32"/>
  <c r="S7" i="32" s="1"/>
  <c r="O6" i="32"/>
  <c r="P6" i="32"/>
  <c r="B7" i="32"/>
  <c r="E7" i="32" s="1"/>
  <c r="M7" i="32"/>
  <c r="R7" i="32" s="1"/>
  <c r="O7" i="32"/>
  <c r="P7" i="32"/>
  <c r="C8" i="32"/>
  <c r="D8" i="32"/>
  <c r="M8" i="32"/>
  <c r="O8" i="32"/>
  <c r="P8" i="32"/>
  <c r="B9" i="32"/>
  <c r="E9" i="32" s="1"/>
  <c r="M9" i="32"/>
  <c r="S8" i="32" s="1"/>
  <c r="O9" i="32"/>
  <c r="P9" i="32"/>
  <c r="C10" i="32"/>
  <c r="D10" i="32"/>
  <c r="M10" i="32"/>
  <c r="R10" i="32" s="1"/>
  <c r="O10" i="32"/>
  <c r="P10" i="32"/>
  <c r="B11" i="32"/>
  <c r="E11" i="32" s="1"/>
  <c r="M11" i="32"/>
  <c r="S10" i="32" s="1"/>
  <c r="O11" i="32"/>
  <c r="P11" i="32"/>
  <c r="C12" i="32"/>
  <c r="D12" i="32"/>
  <c r="M12" i="32"/>
  <c r="R12" i="32" s="1"/>
  <c r="O12" i="32"/>
  <c r="P12" i="32"/>
  <c r="B13" i="32"/>
  <c r="E13" i="32" s="1"/>
  <c r="M13" i="32"/>
  <c r="R13" i="32" s="1"/>
  <c r="O13" i="32"/>
  <c r="P13" i="32"/>
  <c r="C14" i="32"/>
  <c r="D14" i="32"/>
  <c r="M14" i="32"/>
  <c r="R14" i="32" s="1"/>
  <c r="O14" i="32"/>
  <c r="P14" i="32"/>
  <c r="B15" i="32"/>
  <c r="E15" i="32" s="1"/>
  <c r="M15" i="32"/>
  <c r="R15" i="32" s="1"/>
  <c r="O15" i="32"/>
  <c r="P15" i="32"/>
  <c r="A16" i="32"/>
  <c r="A17" i="32" s="1"/>
  <c r="C16" i="32"/>
  <c r="D16" i="32"/>
  <c r="M16" i="32"/>
  <c r="O16" i="32"/>
  <c r="P16" i="32"/>
  <c r="B17" i="32"/>
  <c r="E17" i="32" s="1"/>
  <c r="M17" i="32"/>
  <c r="R17" i="32" s="1"/>
  <c r="O17" i="32"/>
  <c r="P17" i="32"/>
  <c r="C18" i="32"/>
  <c r="D18" i="32"/>
  <c r="M18" i="32"/>
  <c r="O18" i="32"/>
  <c r="P18" i="32"/>
  <c r="B19" i="32"/>
  <c r="E19" i="32" s="1"/>
  <c r="M19" i="32"/>
  <c r="R19" i="32" s="1"/>
  <c r="O19" i="32"/>
  <c r="P19" i="32"/>
  <c r="A21" i="32"/>
  <c r="A22" i="32" s="1"/>
  <c r="A23" i="32" s="1"/>
  <c r="A24" i="32" s="1"/>
  <c r="A25" i="32" s="1"/>
  <c r="C20" i="32"/>
  <c r="D20" i="32"/>
  <c r="M20" i="32"/>
  <c r="R20" i="32" s="1"/>
  <c r="O20" i="32"/>
  <c r="P20" i="32"/>
  <c r="B21" i="32"/>
  <c r="E21" i="32" s="1"/>
  <c r="M21" i="32"/>
  <c r="S20" i="32" s="1"/>
  <c r="O21" i="32"/>
  <c r="P21" i="32"/>
  <c r="C22" i="32"/>
  <c r="D22" i="32"/>
  <c r="M22" i="32"/>
  <c r="S23" i="32" s="1"/>
  <c r="O22" i="32"/>
  <c r="P22" i="32"/>
  <c r="B23" i="32"/>
  <c r="E23" i="32" s="1"/>
  <c r="M23" i="32"/>
  <c r="S22" i="32" s="1"/>
  <c r="O23" i="32"/>
  <c r="P23" i="32"/>
  <c r="C24" i="32"/>
  <c r="D24" i="32"/>
  <c r="M24" i="32"/>
  <c r="R24" i="32" s="1"/>
  <c r="O24" i="32"/>
  <c r="P24" i="32"/>
  <c r="B25" i="32"/>
  <c r="E25" i="32" s="1"/>
  <c r="M25" i="32"/>
  <c r="O25" i="32"/>
  <c r="P25" i="32"/>
  <c r="C26" i="32"/>
  <c r="D26" i="32"/>
  <c r="M26" i="32"/>
  <c r="O26" i="32"/>
  <c r="P26" i="32"/>
  <c r="B27" i="32"/>
  <c r="E27" i="32" s="1"/>
  <c r="M27" i="32"/>
  <c r="R27" i="32" s="1"/>
  <c r="O27" i="32"/>
  <c r="P27" i="32"/>
  <c r="C28" i="32"/>
  <c r="D28" i="32"/>
  <c r="M28" i="32"/>
  <c r="S29" i="32" s="1"/>
  <c r="O28" i="32"/>
  <c r="P28" i="32"/>
  <c r="B29" i="32"/>
  <c r="E29" i="32" s="1"/>
  <c r="M29" i="32"/>
  <c r="O29" i="32"/>
  <c r="P29" i="32"/>
  <c r="C30" i="32"/>
  <c r="D30" i="32"/>
  <c r="M30" i="32"/>
  <c r="S31" i="32" s="1"/>
  <c r="O30" i="32"/>
  <c r="P30" i="32"/>
  <c r="B31" i="32"/>
  <c r="E31" i="32" s="1"/>
  <c r="M31" i="32"/>
  <c r="R31" i="32" s="1"/>
  <c r="O31" i="32"/>
  <c r="P31" i="32"/>
  <c r="C32" i="32"/>
  <c r="D32" i="32"/>
  <c r="M32" i="32"/>
  <c r="R32" i="32" s="1"/>
  <c r="O32" i="32"/>
  <c r="P32" i="32"/>
  <c r="B33" i="32"/>
  <c r="E33" i="32" s="1"/>
  <c r="M33" i="32"/>
  <c r="R33" i="32" s="1"/>
  <c r="O33" i="32"/>
  <c r="P33" i="32"/>
  <c r="C34" i="32"/>
  <c r="D34" i="32"/>
  <c r="M34" i="32"/>
  <c r="R34" i="32" s="1"/>
  <c r="O34" i="32"/>
  <c r="P34" i="32"/>
  <c r="A36" i="32"/>
  <c r="A37" i="32" s="1"/>
  <c r="B35" i="32"/>
  <c r="E35" i="32" s="1"/>
  <c r="M35" i="32"/>
  <c r="O35" i="32"/>
  <c r="P35" i="32"/>
  <c r="C36" i="32"/>
  <c r="D36" i="32"/>
  <c r="M36" i="32"/>
  <c r="S37" i="32" s="1"/>
  <c r="O36" i="32"/>
  <c r="P36" i="32"/>
  <c r="B37" i="32"/>
  <c r="E37" i="32" s="1"/>
  <c r="M37" i="32"/>
  <c r="O37" i="32"/>
  <c r="P37" i="32"/>
  <c r="C38" i="32"/>
  <c r="D38" i="32"/>
  <c r="M38" i="32"/>
  <c r="O38" i="32"/>
  <c r="P38" i="32"/>
  <c r="A39" i="32"/>
  <c r="A40" i="32" s="1"/>
  <c r="A41" i="32" s="1"/>
  <c r="A42" i="32" s="1"/>
  <c r="A43" i="32" s="1"/>
  <c r="A44" i="32" s="1"/>
  <c r="A45" i="32" s="1"/>
  <c r="A46" i="32" s="1"/>
  <c r="A47" i="32" s="1"/>
  <c r="A48" i="32" s="1"/>
  <c r="A49" i="32" s="1"/>
  <c r="B39" i="32"/>
  <c r="E39" i="32" s="1"/>
  <c r="M39" i="32"/>
  <c r="O39" i="32"/>
  <c r="P39" i="32"/>
  <c r="C40" i="32"/>
  <c r="D40" i="32"/>
  <c r="M40" i="32"/>
  <c r="R40" i="32" s="1"/>
  <c r="O40" i="32"/>
  <c r="P40" i="32"/>
  <c r="B41" i="32"/>
  <c r="E41" i="32" s="1"/>
  <c r="M41" i="32"/>
  <c r="R41" i="32" s="1"/>
  <c r="O41" i="32"/>
  <c r="P41" i="32"/>
  <c r="C42" i="32"/>
  <c r="D42" i="32"/>
  <c r="M42" i="32"/>
  <c r="S43" i="32" s="1"/>
  <c r="O42" i="32"/>
  <c r="P42" i="32"/>
  <c r="B43" i="32"/>
  <c r="E43" i="32" s="1"/>
  <c r="M43" i="32"/>
  <c r="R43" i="32" s="1"/>
  <c r="O43" i="32"/>
  <c r="P43" i="32"/>
  <c r="C44" i="32"/>
  <c r="D44" i="32"/>
  <c r="M44" i="32"/>
  <c r="R44" i="32" s="1"/>
  <c r="O44" i="32"/>
  <c r="P44" i="32"/>
  <c r="B45" i="32"/>
  <c r="E45" i="32" s="1"/>
  <c r="M45" i="32"/>
  <c r="R45" i="32" s="1"/>
  <c r="O45" i="32"/>
  <c r="P45" i="32"/>
  <c r="C46" i="32"/>
  <c r="D46" i="32"/>
  <c r="M46" i="32"/>
  <c r="O46" i="32"/>
  <c r="P46" i="32"/>
  <c r="B47" i="32"/>
  <c r="E47" i="32" s="1"/>
  <c r="M47" i="32"/>
  <c r="S46" i="32" s="1"/>
  <c r="O47" i="32"/>
  <c r="P47" i="32"/>
  <c r="C48" i="32"/>
  <c r="D48" i="32"/>
  <c r="M48" i="32"/>
  <c r="O48" i="32"/>
  <c r="P48" i="32"/>
  <c r="B49" i="32"/>
  <c r="E49" i="32" s="1"/>
  <c r="M49" i="32"/>
  <c r="R49" i="32" s="1"/>
  <c r="O49" i="32"/>
  <c r="P49" i="32"/>
  <c r="C50" i="32"/>
  <c r="D50" i="32"/>
  <c r="M50" i="32"/>
  <c r="R50" i="32" s="1"/>
  <c r="O50" i="32"/>
  <c r="P50" i="32"/>
  <c r="A51" i="32"/>
  <c r="A52" i="32" s="1"/>
  <c r="A53" i="32" s="1"/>
  <c r="A54" i="32" s="1"/>
  <c r="A55" i="32" s="1"/>
  <c r="A57" i="32"/>
  <c r="A58" i="32" s="1"/>
  <c r="A59" i="32" s="1"/>
  <c r="A60" i="32" s="1"/>
  <c r="A61" i="32" s="1"/>
  <c r="B51" i="32"/>
  <c r="E51" i="32" s="1"/>
  <c r="M51" i="32"/>
  <c r="S50" i="32" s="1"/>
  <c r="O51" i="32"/>
  <c r="P51" i="32"/>
  <c r="C52" i="32"/>
  <c r="D52" i="32"/>
  <c r="M52" i="32"/>
  <c r="R52" i="32" s="1"/>
  <c r="O52" i="32"/>
  <c r="P52" i="32"/>
  <c r="B53" i="32"/>
  <c r="E53" i="32" s="1"/>
  <c r="M53" i="32"/>
  <c r="R53" i="32" s="1"/>
  <c r="O53" i="32"/>
  <c r="P53" i="32"/>
  <c r="C54" i="32"/>
  <c r="D54" i="32"/>
  <c r="M54" i="32"/>
  <c r="S55" i="32" s="1"/>
  <c r="O54" i="32"/>
  <c r="P54" i="32"/>
  <c r="B55" i="32"/>
  <c r="E55" i="32" s="1"/>
  <c r="M55" i="32"/>
  <c r="S54" i="32" s="1"/>
  <c r="O55" i="32"/>
  <c r="P55" i="32"/>
  <c r="C56" i="32"/>
  <c r="D56" i="32"/>
  <c r="M56" i="32"/>
  <c r="R56" i="32" s="1"/>
  <c r="O56" i="32"/>
  <c r="P56" i="32"/>
  <c r="B57" i="32"/>
  <c r="E57" i="32" s="1"/>
  <c r="M57" i="32"/>
  <c r="R57" i="32" s="1"/>
  <c r="O57" i="32"/>
  <c r="P57" i="32"/>
  <c r="C58" i="32"/>
  <c r="D58" i="32"/>
  <c r="M58" i="32"/>
  <c r="R58" i="32" s="1"/>
  <c r="O58" i="32"/>
  <c r="P58" i="32"/>
  <c r="B59" i="32"/>
  <c r="E59" i="32" s="1"/>
  <c r="M59" i="32"/>
  <c r="S58" i="32" s="1"/>
  <c r="O59" i="32"/>
  <c r="P59" i="32"/>
  <c r="C60" i="32"/>
  <c r="D60" i="32"/>
  <c r="M60" i="32"/>
  <c r="S61" i="32" s="1"/>
  <c r="O60" i="32"/>
  <c r="P60" i="32"/>
  <c r="B61" i="32"/>
  <c r="E61" i="32" s="1"/>
  <c r="M61" i="32"/>
  <c r="S60" i="32" s="1"/>
  <c r="O61" i="32"/>
  <c r="P61" i="32"/>
  <c r="C62" i="32"/>
  <c r="D62" i="32"/>
  <c r="M62" i="32"/>
  <c r="R62" i="32" s="1"/>
  <c r="O62" i="32"/>
  <c r="P62" i="32"/>
  <c r="A63" i="32"/>
  <c r="A64" i="32" s="1"/>
  <c r="A65" i="32" s="1"/>
  <c r="B63" i="32"/>
  <c r="E63" i="32" s="1"/>
  <c r="M63" i="32"/>
  <c r="R63" i="32" s="1"/>
  <c r="O63" i="32"/>
  <c r="P63" i="32"/>
  <c r="C64" i="32"/>
  <c r="D64" i="32"/>
  <c r="M64" i="32"/>
  <c r="S65" i="32" s="1"/>
  <c r="O64" i="32"/>
  <c r="P64" i="32"/>
  <c r="B65" i="32"/>
  <c r="E65" i="32" s="1"/>
  <c r="M65" i="32"/>
  <c r="S64" i="32" s="1"/>
  <c r="O65" i="32"/>
  <c r="P65" i="32"/>
  <c r="C66" i="32"/>
  <c r="D66" i="32"/>
  <c r="M66" i="32"/>
  <c r="S67" i="32" s="1"/>
  <c r="O66" i="32"/>
  <c r="P66" i="32"/>
  <c r="B67" i="32"/>
  <c r="E67" i="32" s="1"/>
  <c r="M67" i="32"/>
  <c r="R67" i="32" s="1"/>
  <c r="O67" i="32"/>
  <c r="P67" i="32"/>
  <c r="A70" i="32"/>
  <c r="A71" i="32" s="1"/>
  <c r="A72" i="32" s="1"/>
  <c r="A73" i="32" s="1"/>
  <c r="C68" i="32"/>
  <c r="D68" i="32"/>
  <c r="M68" i="32"/>
  <c r="S69" i="32" s="1"/>
  <c r="O68" i="32"/>
  <c r="P68" i="32"/>
  <c r="B69" i="32"/>
  <c r="E69" i="32" s="1"/>
  <c r="M69" i="32"/>
  <c r="R69" i="32" s="1"/>
  <c r="O69" i="32"/>
  <c r="P69" i="32"/>
  <c r="C70" i="32"/>
  <c r="D70" i="32"/>
  <c r="M70" i="32"/>
  <c r="O70" i="32"/>
  <c r="P70" i="32"/>
  <c r="B71" i="32"/>
  <c r="E71" i="32" s="1"/>
  <c r="M71" i="32"/>
  <c r="R71" i="32" s="1"/>
  <c r="O71" i="32"/>
  <c r="P71" i="32"/>
  <c r="C72" i="32"/>
  <c r="D72" i="32"/>
  <c r="M72" i="32"/>
  <c r="S73" i="32" s="1"/>
  <c r="O72" i="32"/>
  <c r="P72" i="32"/>
  <c r="B73" i="32"/>
  <c r="E73" i="32" s="1"/>
  <c r="M73" i="32"/>
  <c r="S72" i="32" s="1"/>
  <c r="O73" i="32"/>
  <c r="P73" i="32"/>
  <c r="C74" i="32"/>
  <c r="D74" i="32"/>
  <c r="M74" i="32"/>
  <c r="S75" i="32" s="1"/>
  <c r="O74" i="32"/>
  <c r="P74" i="32"/>
  <c r="A75" i="32"/>
  <c r="A76" i="32" s="1"/>
  <c r="A77" i="32" s="1"/>
  <c r="A78" i="32" s="1"/>
  <c r="A79" i="32" s="1"/>
  <c r="A80" i="32" s="1"/>
  <c r="A81" i="32" s="1"/>
  <c r="B75" i="32"/>
  <c r="E75" i="32" s="1"/>
  <c r="M75" i="32"/>
  <c r="R75" i="32" s="1"/>
  <c r="O75" i="32"/>
  <c r="P75" i="32"/>
  <c r="C76" i="32"/>
  <c r="D76" i="32"/>
  <c r="M76" i="32"/>
  <c r="S77" i="32" s="1"/>
  <c r="O76" i="32"/>
  <c r="P76" i="32"/>
  <c r="B77" i="32"/>
  <c r="E77" i="32" s="1"/>
  <c r="M77" i="32"/>
  <c r="R77" i="32" s="1"/>
  <c r="O77" i="32"/>
  <c r="P77" i="32"/>
  <c r="C78" i="32"/>
  <c r="D78" i="32"/>
  <c r="M78" i="32"/>
  <c r="S79" i="32" s="1"/>
  <c r="O78" i="32"/>
  <c r="P78" i="32"/>
  <c r="B79" i="32"/>
  <c r="E79" i="32" s="1"/>
  <c r="M79" i="32"/>
  <c r="S78" i="32" s="1"/>
  <c r="O79" i="32"/>
  <c r="P79" i="32"/>
  <c r="C80" i="32"/>
  <c r="D80" i="32"/>
  <c r="M80" i="32"/>
  <c r="S81" i="32" s="1"/>
  <c r="O80" i="32"/>
  <c r="P80" i="32"/>
  <c r="B81" i="32"/>
  <c r="E81" i="32" s="1"/>
  <c r="M81" i="32"/>
  <c r="O81" i="32"/>
  <c r="P81" i="32"/>
  <c r="C82" i="32"/>
  <c r="D82" i="32"/>
  <c r="M82" i="32"/>
  <c r="R82" i="32" s="1"/>
  <c r="O82" i="32"/>
  <c r="P82" i="32"/>
  <c r="B83" i="32"/>
  <c r="E83" i="32" s="1"/>
  <c r="M83" i="32"/>
  <c r="R83" i="32" s="1"/>
  <c r="O83" i="32"/>
  <c r="P83" i="32"/>
  <c r="C84" i="32"/>
  <c r="D84" i="32"/>
  <c r="M84" i="32"/>
  <c r="S85" i="32" s="1"/>
  <c r="O84" i="32"/>
  <c r="P84" i="32"/>
  <c r="B85" i="32"/>
  <c r="E85" i="32" s="1"/>
  <c r="M85" i="32"/>
  <c r="R85" i="32" s="1"/>
  <c r="O85" i="32"/>
  <c r="P85" i="32"/>
  <c r="C86" i="32"/>
  <c r="D86" i="32"/>
  <c r="M86" i="32"/>
  <c r="R86" i="32" s="1"/>
  <c r="O86" i="32"/>
  <c r="P86" i="32"/>
  <c r="A88" i="32"/>
  <c r="A89" i="32" s="1"/>
  <c r="A90" i="32" s="1"/>
  <c r="A91" i="32" s="1"/>
  <c r="A93" i="32"/>
  <c r="A94" i="32" s="1"/>
  <c r="A95" i="32" s="1"/>
  <c r="A96" i="32" s="1"/>
  <c r="B87" i="32"/>
  <c r="E87" i="32" s="1"/>
  <c r="M87" i="32"/>
  <c r="R87" i="32" s="1"/>
  <c r="O87" i="32"/>
  <c r="P87" i="32"/>
  <c r="C88" i="32"/>
  <c r="D88" i="32"/>
  <c r="M88" i="32"/>
  <c r="S89" i="32" s="1"/>
  <c r="O88" i="32"/>
  <c r="P88" i="32"/>
  <c r="B89" i="32"/>
  <c r="E89" i="32" s="1"/>
  <c r="M89" i="32"/>
  <c r="S88" i="32" s="1"/>
  <c r="O89" i="32"/>
  <c r="P89" i="32"/>
  <c r="C90" i="32"/>
  <c r="D90" i="32"/>
  <c r="M90" i="32"/>
  <c r="R90" i="32" s="1"/>
  <c r="O90" i="32"/>
  <c r="P90" i="32"/>
  <c r="B91" i="32"/>
  <c r="E91" i="32" s="1"/>
  <c r="M91" i="32"/>
  <c r="S90" i="32" s="1"/>
  <c r="O91" i="32"/>
  <c r="P91" i="32"/>
  <c r="C92" i="32"/>
  <c r="D92" i="32"/>
  <c r="M92" i="32"/>
  <c r="R92" i="32" s="1"/>
  <c r="O92" i="32"/>
  <c r="P92" i="32"/>
  <c r="B93" i="32"/>
  <c r="E93" i="32" s="1"/>
  <c r="M93" i="32"/>
  <c r="S92" i="32" s="1"/>
  <c r="O93" i="32"/>
  <c r="P93" i="32"/>
  <c r="C94" i="32"/>
  <c r="D94" i="32"/>
  <c r="M94" i="32"/>
  <c r="O94" i="32"/>
  <c r="P94" i="32"/>
  <c r="B95" i="32"/>
  <c r="E95" i="32" s="1"/>
  <c r="M95" i="32"/>
  <c r="S94" i="32" s="1"/>
  <c r="O95" i="32"/>
  <c r="P95" i="32"/>
  <c r="C96" i="32"/>
  <c r="D96" i="32"/>
  <c r="M96" i="32"/>
  <c r="O96" i="32"/>
  <c r="P96" i="32"/>
  <c r="B97" i="32"/>
  <c r="E97" i="32" s="1"/>
  <c r="M97" i="32"/>
  <c r="R97" i="32" s="1"/>
  <c r="O97" i="32"/>
  <c r="P97" i="32"/>
  <c r="C98" i="32"/>
  <c r="D98" i="32"/>
  <c r="M98" i="32"/>
  <c r="R98" i="32" s="1"/>
  <c r="O98" i="32"/>
  <c r="P98" i="32"/>
  <c r="A100" i="32"/>
  <c r="A101" i="32" s="1"/>
  <c r="A102" i="32" s="1"/>
  <c r="A103" i="32" s="1"/>
  <c r="A104" i="32" s="1"/>
  <c r="A105" i="32" s="1"/>
  <c r="A106" i="32" s="1"/>
  <c r="A107" i="32" s="1"/>
  <c r="A108" i="32" s="1"/>
  <c r="A109" i="32" s="1"/>
  <c r="B99" i="32"/>
  <c r="E99" i="32" s="1"/>
  <c r="M99" i="32"/>
  <c r="R99" i="32" s="1"/>
  <c r="O99" i="32"/>
  <c r="P99" i="32"/>
  <c r="C100" i="32"/>
  <c r="D100" i="32"/>
  <c r="M100" i="32"/>
  <c r="R100" i="32" s="1"/>
  <c r="O100" i="32"/>
  <c r="P100" i="32"/>
  <c r="B101" i="32"/>
  <c r="E101" i="32" s="1"/>
  <c r="M101" i="32"/>
  <c r="O101" i="32"/>
  <c r="P101" i="32"/>
  <c r="C102" i="32"/>
  <c r="D102" i="32"/>
  <c r="M102" i="32"/>
  <c r="R102" i="32" s="1"/>
  <c r="O102" i="32"/>
  <c r="P102" i="32"/>
  <c r="B103" i="32"/>
  <c r="E103" i="32" s="1"/>
  <c r="M103" i="32"/>
  <c r="R103" i="32" s="1"/>
  <c r="O103" i="32"/>
  <c r="P103" i="32"/>
  <c r="C104" i="32"/>
  <c r="D104" i="32"/>
  <c r="M104" i="32"/>
  <c r="O104" i="32"/>
  <c r="P104" i="32"/>
  <c r="B105" i="32"/>
  <c r="E105" i="32" s="1"/>
  <c r="M105" i="32"/>
  <c r="R105" i="32" s="1"/>
  <c r="O105" i="32"/>
  <c r="P105" i="32"/>
  <c r="C106" i="32"/>
  <c r="D106" i="32"/>
  <c r="M106" i="32"/>
  <c r="R106" i="32" s="1"/>
  <c r="O106" i="32"/>
  <c r="P106" i="32"/>
  <c r="B107" i="32"/>
  <c r="E107" i="32" s="1"/>
  <c r="M107" i="32"/>
  <c r="S106" i="32" s="1"/>
  <c r="O107" i="32"/>
  <c r="P107" i="32"/>
  <c r="C108" i="32"/>
  <c r="D108" i="32"/>
  <c r="M108" i="32"/>
  <c r="R108" i="32" s="1"/>
  <c r="O108" i="32"/>
  <c r="P108" i="32"/>
  <c r="B109" i="32"/>
  <c r="E109" i="32" s="1"/>
  <c r="M109" i="32"/>
  <c r="S108" i="32" s="1"/>
  <c r="O109" i="32"/>
  <c r="P109" i="32"/>
  <c r="C110" i="32"/>
  <c r="D110" i="32"/>
  <c r="M110" i="32"/>
  <c r="S111" i="32" s="1"/>
  <c r="O110" i="32"/>
  <c r="P110" i="32"/>
  <c r="A111" i="32"/>
  <c r="A112" i="32" s="1"/>
  <c r="A113" i="32" s="1"/>
  <c r="B111" i="32"/>
  <c r="E111" i="32" s="1"/>
  <c r="M111" i="32"/>
  <c r="R111" i="32" s="1"/>
  <c r="O111" i="32"/>
  <c r="P111" i="32"/>
  <c r="C112" i="32"/>
  <c r="D112" i="32"/>
  <c r="M112" i="32"/>
  <c r="O112" i="32"/>
  <c r="P112" i="32"/>
  <c r="B113" i="32"/>
  <c r="E113" i="32" s="1"/>
  <c r="M113" i="32"/>
  <c r="R113" i="32" s="1"/>
  <c r="O113" i="32"/>
  <c r="P113" i="32"/>
  <c r="C114" i="32"/>
  <c r="D114" i="32"/>
  <c r="M114" i="32"/>
  <c r="R114" i="32" s="1"/>
  <c r="O114" i="32"/>
  <c r="P114" i="32"/>
  <c r="A115" i="32"/>
  <c r="A116" i="32" s="1"/>
  <c r="A117" i="32" s="1"/>
  <c r="A118" i="32" s="1"/>
  <c r="A119" i="32" s="1"/>
  <c r="A120" i="32" s="1"/>
  <c r="A121" i="32" s="1"/>
  <c r="B115" i="32"/>
  <c r="E115" i="32" s="1"/>
  <c r="M115" i="32"/>
  <c r="R115" i="32" s="1"/>
  <c r="O115" i="32"/>
  <c r="P115" i="32"/>
  <c r="C116" i="32"/>
  <c r="D116" i="32"/>
  <c r="M116" i="32"/>
  <c r="S117" i="32" s="1"/>
  <c r="O116" i="32"/>
  <c r="P116" i="32"/>
  <c r="B117" i="32"/>
  <c r="E117" i="32" s="1"/>
  <c r="M117" i="32"/>
  <c r="R117" i="32" s="1"/>
  <c r="O117" i="32"/>
  <c r="P117" i="32"/>
  <c r="C118" i="32"/>
  <c r="D118" i="32"/>
  <c r="M118" i="32"/>
  <c r="S119" i="32" s="1"/>
  <c r="O118" i="32"/>
  <c r="P118" i="32"/>
  <c r="B119" i="32"/>
  <c r="E119" i="32" s="1"/>
  <c r="M119" i="32"/>
  <c r="S118" i="32" s="1"/>
  <c r="O119" i="32"/>
  <c r="P119" i="32"/>
  <c r="C120" i="32"/>
  <c r="D120" i="32"/>
  <c r="M120" i="32"/>
  <c r="S121" i="32" s="1"/>
  <c r="O120" i="32"/>
  <c r="P120" i="32"/>
  <c r="B121" i="32"/>
  <c r="E121" i="32" s="1"/>
  <c r="M121" i="32"/>
  <c r="R121" i="32" s="1"/>
  <c r="O121" i="32"/>
  <c r="P121" i="32"/>
  <c r="C122" i="32"/>
  <c r="D122" i="32"/>
  <c r="M122" i="32"/>
  <c r="R122" i="32" s="1"/>
  <c r="O122" i="32"/>
  <c r="P122" i="32"/>
  <c r="B123" i="32"/>
  <c r="E123" i="32" s="1"/>
  <c r="M123" i="32"/>
  <c r="S122" i="32" s="1"/>
  <c r="O123" i="32"/>
  <c r="P123" i="32"/>
  <c r="A124" i="32"/>
  <c r="A125" i="32" s="1"/>
  <c r="A126" i="32" s="1"/>
  <c r="A127" i="32" s="1"/>
  <c r="A129" i="32"/>
  <c r="C124" i="32"/>
  <c r="D124" i="32"/>
  <c r="M124" i="32"/>
  <c r="R124" i="32" s="1"/>
  <c r="O124" i="32"/>
  <c r="P124" i="32"/>
  <c r="B125" i="32"/>
  <c r="E125" i="32" s="1"/>
  <c r="M125" i="32"/>
  <c r="O125" i="32"/>
  <c r="P125" i="32"/>
  <c r="C126" i="32"/>
  <c r="D126" i="32"/>
  <c r="M126" i="32"/>
  <c r="O126" i="32"/>
  <c r="P126" i="32"/>
  <c r="B127" i="32"/>
  <c r="E127" i="32" s="1"/>
  <c r="M127" i="32"/>
  <c r="S126" i="32" s="1"/>
  <c r="O127" i="32"/>
  <c r="P127" i="32"/>
  <c r="C128" i="32"/>
  <c r="D128" i="32"/>
  <c r="M128" i="32"/>
  <c r="S129" i="32" s="1"/>
  <c r="O128" i="32"/>
  <c r="P128" i="32"/>
  <c r="B129" i="32"/>
  <c r="E129" i="32" s="1"/>
  <c r="M129" i="32"/>
  <c r="S128" i="32" s="1"/>
  <c r="O129" i="32"/>
  <c r="P129" i="32"/>
  <c r="C130" i="32"/>
  <c r="D130" i="32"/>
  <c r="M130" i="32"/>
  <c r="S131" i="32" s="1"/>
  <c r="O130" i="32"/>
  <c r="P130" i="32"/>
  <c r="A132" i="32"/>
  <c r="A133" i="32" s="1"/>
  <c r="B131" i="32"/>
  <c r="E131" i="32" s="1"/>
  <c r="M131" i="32"/>
  <c r="S130" i="32" s="1"/>
  <c r="O131" i="32"/>
  <c r="P131" i="32"/>
  <c r="C132" i="32"/>
  <c r="D132" i="32"/>
  <c r="M132" i="32"/>
  <c r="S133" i="32" s="1"/>
  <c r="O132" i="32"/>
  <c r="P132" i="32"/>
  <c r="B133" i="32"/>
  <c r="E133" i="32" s="1"/>
  <c r="M133" i="32"/>
  <c r="S132" i="32" s="1"/>
  <c r="O133" i="32"/>
  <c r="P133" i="32"/>
  <c r="C134" i="32"/>
  <c r="D134" i="32"/>
  <c r="M134" i="32"/>
  <c r="R134" i="32" s="1"/>
  <c r="O134" i="32"/>
  <c r="P134" i="32"/>
  <c r="A137" i="32"/>
  <c r="A138" i="32" s="1"/>
  <c r="A139" i="32" s="1"/>
  <c r="A140" i="32" s="1"/>
  <c r="A141" i="32" s="1"/>
  <c r="A142" i="32" s="1"/>
  <c r="A143" i="32" s="1"/>
  <c r="A144" i="32" s="1"/>
  <c r="A145" i="32" s="1"/>
  <c r="B135" i="32"/>
  <c r="E135" i="32" s="1"/>
  <c r="M135" i="32"/>
  <c r="R135" i="32" s="1"/>
  <c r="O135" i="32"/>
  <c r="P135" i="32"/>
  <c r="C136" i="32"/>
  <c r="D136" i="32"/>
  <c r="M136" i="32"/>
  <c r="S137" i="32" s="1"/>
  <c r="O136" i="32"/>
  <c r="P136" i="32"/>
  <c r="B137" i="32"/>
  <c r="E137" i="32" s="1"/>
  <c r="M137" i="32"/>
  <c r="R137" i="32" s="1"/>
  <c r="O137" i="32"/>
  <c r="P137" i="32"/>
  <c r="C138" i="32"/>
  <c r="D138" i="32"/>
  <c r="M138" i="32"/>
  <c r="R138" i="32" s="1"/>
  <c r="O138" i="32"/>
  <c r="P138" i="32"/>
  <c r="B139" i="32"/>
  <c r="E139" i="32" s="1"/>
  <c r="M139" i="32"/>
  <c r="O139" i="32"/>
  <c r="P139" i="32"/>
  <c r="C140" i="32"/>
  <c r="D140" i="32"/>
  <c r="M140" i="32"/>
  <c r="O140" i="32"/>
  <c r="P140" i="32"/>
  <c r="B141" i="32"/>
  <c r="E141" i="32" s="1"/>
  <c r="M141" i="32"/>
  <c r="S140" i="32" s="1"/>
  <c r="O141" i="32"/>
  <c r="P141" i="32"/>
  <c r="C142" i="32"/>
  <c r="D142" i="32"/>
  <c r="M142" i="32"/>
  <c r="R142" i="32" s="1"/>
  <c r="O142" i="32"/>
  <c r="P142" i="32"/>
  <c r="B143" i="32"/>
  <c r="E143" i="32" s="1"/>
  <c r="M143" i="32"/>
  <c r="R143" i="32" s="1"/>
  <c r="O143" i="32"/>
  <c r="P143" i="32"/>
  <c r="C144" i="32"/>
  <c r="D144" i="32"/>
  <c r="M144" i="32"/>
  <c r="O144" i="32"/>
  <c r="P144" i="32"/>
  <c r="B145" i="32"/>
  <c r="E145" i="32" s="1"/>
  <c r="M145" i="32"/>
  <c r="R145" i="32" s="1"/>
  <c r="O145" i="32"/>
  <c r="P145" i="32"/>
  <c r="C146" i="32"/>
  <c r="D146" i="32"/>
  <c r="M146" i="32"/>
  <c r="O146" i="32"/>
  <c r="P146" i="32"/>
  <c r="A147" i="32"/>
  <c r="A148" i="32" s="1"/>
  <c r="A149" i="32" s="1"/>
  <c r="A150" i="32" s="1"/>
  <c r="A151" i="32" s="1"/>
  <c r="A152" i="32" s="1"/>
  <c r="A153" i="32" s="1"/>
  <c r="A154" i="32" s="1"/>
  <c r="A155" i="32" s="1"/>
  <c r="A156" i="32" s="1"/>
  <c r="A157" i="32" s="1"/>
  <c r="B147" i="32"/>
  <c r="E147" i="32" s="1"/>
  <c r="M147" i="32"/>
  <c r="R147" i="32" s="1"/>
  <c r="O147" i="32"/>
  <c r="P147" i="32"/>
  <c r="C148" i="32"/>
  <c r="D148" i="32"/>
  <c r="M148" i="32"/>
  <c r="S149" i="32" s="1"/>
  <c r="O148" i="32"/>
  <c r="P148" i="32"/>
  <c r="B149" i="32"/>
  <c r="E149" i="32" s="1"/>
  <c r="M149" i="32"/>
  <c r="O149" i="32"/>
  <c r="P149" i="32"/>
  <c r="C150" i="32"/>
  <c r="D150" i="32"/>
  <c r="M150" i="32"/>
  <c r="S151" i="32" s="1"/>
  <c r="O150" i="32"/>
  <c r="P150" i="32"/>
  <c r="B151" i="32"/>
  <c r="E151" i="32" s="1"/>
  <c r="M151" i="32"/>
  <c r="S150" i="32" s="1"/>
  <c r="O151" i="32"/>
  <c r="P151" i="32"/>
  <c r="C152" i="32"/>
  <c r="D152" i="32"/>
  <c r="M152" i="32"/>
  <c r="R152" i="32" s="1"/>
  <c r="O152" i="32"/>
  <c r="P152" i="32"/>
  <c r="B153" i="32"/>
  <c r="E153" i="32" s="1"/>
  <c r="M153" i="32"/>
  <c r="S152" i="32" s="1"/>
  <c r="O153" i="32"/>
  <c r="P153" i="32"/>
  <c r="C154" i="32"/>
  <c r="D154" i="32"/>
  <c r="M154" i="32"/>
  <c r="R154" i="32" s="1"/>
  <c r="O154" i="32"/>
  <c r="P154" i="32"/>
  <c r="B155" i="32"/>
  <c r="E155" i="32" s="1"/>
  <c r="M155" i="32"/>
  <c r="S154" i="32" s="1"/>
  <c r="O155" i="32"/>
  <c r="P155" i="32"/>
  <c r="C156" i="32"/>
  <c r="D156" i="32"/>
  <c r="M156" i="32"/>
  <c r="S157" i="32" s="1"/>
  <c r="O156" i="32"/>
  <c r="P156" i="32"/>
  <c r="B157" i="32"/>
  <c r="E157" i="32" s="1"/>
  <c r="M157" i="32"/>
  <c r="R157" i="32" s="1"/>
  <c r="O157" i="32"/>
  <c r="P157" i="32"/>
  <c r="C158" i="32"/>
  <c r="D158" i="32"/>
  <c r="M158" i="32"/>
  <c r="S159" i="32" s="1"/>
  <c r="O158" i="32"/>
  <c r="P158" i="32"/>
  <c r="A159" i="32"/>
  <c r="A160" i="32" s="1"/>
  <c r="A161" i="32" s="1"/>
  <c r="B159" i="32"/>
  <c r="E159" i="32" s="1"/>
  <c r="M159" i="32"/>
  <c r="S158" i="32" s="1"/>
  <c r="O159" i="32"/>
  <c r="P159" i="32"/>
  <c r="C160" i="32"/>
  <c r="D160" i="32"/>
  <c r="M160" i="32"/>
  <c r="R160" i="32" s="1"/>
  <c r="O160" i="32"/>
  <c r="P160" i="32"/>
  <c r="B161" i="32"/>
  <c r="E161" i="32" s="1"/>
  <c r="M161" i="32"/>
  <c r="S160" i="32" s="1"/>
  <c r="O161" i="32"/>
  <c r="P161" i="32"/>
  <c r="C162" i="32"/>
  <c r="D162" i="32"/>
  <c r="M162" i="32"/>
  <c r="R162" i="32" s="1"/>
  <c r="O162" i="32"/>
  <c r="P162" i="32"/>
  <c r="A165" i="32"/>
  <c r="A166" i="32" s="1"/>
  <c r="A167" i="32" s="1"/>
  <c r="A168" i="32" s="1"/>
  <c r="A169" i="32" s="1"/>
  <c r="B163" i="32"/>
  <c r="E163" i="32" s="1"/>
  <c r="M163" i="32"/>
  <c r="O163" i="32"/>
  <c r="P163" i="32"/>
  <c r="C164" i="32"/>
  <c r="D164" i="32"/>
  <c r="M164" i="32"/>
  <c r="O164" i="32"/>
  <c r="P164" i="32"/>
  <c r="B165" i="32"/>
  <c r="E165" i="32" s="1"/>
  <c r="M165" i="32"/>
  <c r="S164" i="32" s="1"/>
  <c r="O165" i="32"/>
  <c r="P165" i="32"/>
  <c r="C166" i="32"/>
  <c r="D166" i="32"/>
  <c r="M166" i="32"/>
  <c r="O166" i="32"/>
  <c r="P166" i="32"/>
  <c r="B167" i="32"/>
  <c r="E167" i="32" s="1"/>
  <c r="M167" i="32"/>
  <c r="R167" i="32" s="1"/>
  <c r="O167" i="32"/>
  <c r="P167" i="32"/>
  <c r="C168" i="32"/>
  <c r="D168" i="32"/>
  <c r="M168" i="32"/>
  <c r="S169" i="32" s="1"/>
  <c r="O168" i="32"/>
  <c r="P168" i="32"/>
  <c r="B169" i="32"/>
  <c r="E169" i="32" s="1"/>
  <c r="M169" i="32"/>
  <c r="R169" i="32" s="1"/>
  <c r="O169" i="32"/>
  <c r="P169" i="32"/>
  <c r="C170" i="32"/>
  <c r="D170" i="32"/>
  <c r="M170" i="32"/>
  <c r="S171" i="32" s="1"/>
  <c r="O170" i="32"/>
  <c r="P170" i="32"/>
  <c r="A171" i="32"/>
  <c r="A172" i="32" s="1"/>
  <c r="A173" i="32" s="1"/>
  <c r="A174" i="32" s="1"/>
  <c r="A175" i="32" s="1"/>
  <c r="A176" i="32" s="1"/>
  <c r="A177" i="32" s="1"/>
  <c r="B171" i="32"/>
  <c r="E171" i="32" s="1"/>
  <c r="M171" i="32"/>
  <c r="S170" i="32" s="1"/>
  <c r="O171" i="32"/>
  <c r="P171" i="32"/>
  <c r="C172" i="32"/>
  <c r="D172" i="32"/>
  <c r="M172" i="32"/>
  <c r="R172" i="32" s="1"/>
  <c r="O172" i="32"/>
  <c r="P172" i="32"/>
  <c r="B173" i="32"/>
  <c r="E173" i="32" s="1"/>
  <c r="M173" i="32"/>
  <c r="S172" i="32" s="1"/>
  <c r="O173" i="32"/>
  <c r="P173" i="32"/>
  <c r="C174" i="32"/>
  <c r="D174" i="32"/>
  <c r="M174" i="32"/>
  <c r="S175" i="32" s="1"/>
  <c r="O174" i="32"/>
  <c r="P174" i="32"/>
  <c r="B175" i="32"/>
  <c r="E175" i="32" s="1"/>
  <c r="M175" i="32"/>
  <c r="S174" i="32" s="1"/>
  <c r="O175" i="32"/>
  <c r="P175" i="32"/>
  <c r="C176" i="32"/>
  <c r="D176" i="32"/>
  <c r="M176" i="32"/>
  <c r="R176" i="32" s="1"/>
  <c r="O176" i="32"/>
  <c r="P176" i="32"/>
  <c r="B177" i="32"/>
  <c r="E177" i="32" s="1"/>
  <c r="M177" i="32"/>
  <c r="S176" i="32" s="1"/>
  <c r="O177" i="32"/>
  <c r="P177" i="32"/>
  <c r="C178" i="32"/>
  <c r="D178" i="32"/>
  <c r="M178" i="32"/>
  <c r="O178" i="32"/>
  <c r="P178" i="32"/>
  <c r="A179" i="32"/>
  <c r="A180" i="32" s="1"/>
  <c r="A181" i="32" s="1"/>
  <c r="B179" i="32"/>
  <c r="E179" i="32" s="1"/>
  <c r="M179" i="32"/>
  <c r="S178" i="32" s="1"/>
  <c r="O179" i="32"/>
  <c r="P179" i="32"/>
  <c r="C180" i="32"/>
  <c r="D180" i="32"/>
  <c r="M180" i="32"/>
  <c r="S181" i="32" s="1"/>
  <c r="O180" i="32"/>
  <c r="P180" i="32"/>
  <c r="B181" i="32"/>
  <c r="E181" i="32" s="1"/>
  <c r="M181" i="32"/>
  <c r="S180" i="32" s="1"/>
  <c r="O181" i="32"/>
  <c r="P181" i="32"/>
  <c r="C182" i="32"/>
  <c r="D182" i="32"/>
  <c r="M182" i="32"/>
  <c r="R182" i="32" s="1"/>
  <c r="O182" i="32"/>
  <c r="P182" i="32"/>
  <c r="A183" i="32"/>
  <c r="A184" i="32" s="1"/>
  <c r="A185" i="32" s="1"/>
  <c r="A186" i="32" s="1"/>
  <c r="A187" i="32" s="1"/>
  <c r="A188" i="32" s="1"/>
  <c r="A189" i="32" s="1"/>
  <c r="A190" i="32" s="1"/>
  <c r="A191" i="32" s="1"/>
  <c r="A192" i="32" s="1"/>
  <c r="A193" i="32" s="1"/>
  <c r="B183" i="32"/>
  <c r="E183" i="32" s="1"/>
  <c r="M183" i="32"/>
  <c r="O183" i="32"/>
  <c r="P183" i="32"/>
  <c r="C184" i="32"/>
  <c r="D184" i="32"/>
  <c r="M184" i="32"/>
  <c r="R184" i="32" s="1"/>
  <c r="O184" i="32"/>
  <c r="P184" i="32"/>
  <c r="B185" i="32"/>
  <c r="E185" i="32" s="1"/>
  <c r="M185" i="32"/>
  <c r="R185" i="32" s="1"/>
  <c r="O185" i="32"/>
  <c r="P185" i="32"/>
  <c r="C186" i="32"/>
  <c r="D186" i="32"/>
  <c r="M186" i="32"/>
  <c r="S187" i="32" s="1"/>
  <c r="O186" i="32"/>
  <c r="P186" i="32"/>
  <c r="B187" i="32"/>
  <c r="E187" i="32" s="1"/>
  <c r="M187" i="32"/>
  <c r="O187" i="32"/>
  <c r="P187" i="32"/>
  <c r="C188" i="32"/>
  <c r="D188" i="32"/>
  <c r="M188" i="32"/>
  <c r="O188" i="32"/>
  <c r="P188" i="32"/>
  <c r="B189" i="32"/>
  <c r="E189" i="32" s="1"/>
  <c r="M189" i="32"/>
  <c r="S188" i="32" s="1"/>
  <c r="O189" i="32"/>
  <c r="P189" i="32"/>
  <c r="C190" i="32"/>
  <c r="D190" i="32"/>
  <c r="M190" i="32"/>
  <c r="O190" i="32"/>
  <c r="P190" i="32"/>
  <c r="B191" i="32"/>
  <c r="E191" i="32" s="1"/>
  <c r="M191" i="32"/>
  <c r="S190" i="32" s="1"/>
  <c r="O191" i="32"/>
  <c r="P191" i="32"/>
  <c r="C192" i="32"/>
  <c r="D192" i="32"/>
  <c r="M192" i="32"/>
  <c r="O192" i="32"/>
  <c r="P192" i="32"/>
  <c r="B193" i="32"/>
  <c r="E193" i="32" s="1"/>
  <c r="M193" i="32"/>
  <c r="S192" i="32" s="1"/>
  <c r="O193" i="32"/>
  <c r="P193" i="32"/>
  <c r="C194" i="32"/>
  <c r="D194" i="32"/>
  <c r="M194" i="32"/>
  <c r="R194" i="32" s="1"/>
  <c r="O194" i="32"/>
  <c r="P194" i="32"/>
  <c r="A195" i="32"/>
  <c r="A196" i="32" s="1"/>
  <c r="A197" i="32" s="1"/>
  <c r="A198" i="32" s="1"/>
  <c r="A199" i="32" s="1"/>
  <c r="A201" i="32"/>
  <c r="A202" i="32" s="1"/>
  <c r="A203" i="32" s="1"/>
  <c r="A204" i="32" s="1"/>
  <c r="A205" i="32" s="1"/>
  <c r="B195" i="32"/>
  <c r="E195" i="32" s="1"/>
  <c r="M195" i="32"/>
  <c r="R195" i="32" s="1"/>
  <c r="O195" i="32"/>
  <c r="P195" i="32"/>
  <c r="C196" i="32"/>
  <c r="D196" i="32"/>
  <c r="M196" i="32"/>
  <c r="R196" i="32" s="1"/>
  <c r="O196" i="32"/>
  <c r="P196" i="32"/>
  <c r="B197" i="32"/>
  <c r="E197" i="32" s="1"/>
  <c r="M197" i="32"/>
  <c r="S196" i="32" s="1"/>
  <c r="O197" i="32"/>
  <c r="P197" i="32"/>
  <c r="C198" i="32"/>
  <c r="D198" i="32"/>
  <c r="M198" i="32"/>
  <c r="O198" i="32"/>
  <c r="P198" i="32"/>
  <c r="B199" i="32"/>
  <c r="E199" i="32" s="1"/>
  <c r="M199" i="32"/>
  <c r="S198" i="32" s="1"/>
  <c r="O199" i="32"/>
  <c r="P199" i="32"/>
  <c r="C200" i="32"/>
  <c r="D200" i="32"/>
  <c r="M200" i="32"/>
  <c r="O200" i="32"/>
  <c r="P200" i="32"/>
  <c r="B201" i="32"/>
  <c r="E201" i="32" s="1"/>
  <c r="M201" i="32"/>
  <c r="S200" i="32" s="1"/>
  <c r="O201" i="32"/>
  <c r="P201" i="32"/>
  <c r="C202" i="32"/>
  <c r="D202" i="32"/>
  <c r="M202" i="32"/>
  <c r="O202" i="32"/>
  <c r="P202" i="32"/>
  <c r="B203" i="32"/>
  <c r="E203" i="32" s="1"/>
  <c r="M203" i="32"/>
  <c r="S202" i="32" s="1"/>
  <c r="O203" i="32"/>
  <c r="P203" i="32"/>
  <c r="C204" i="32"/>
  <c r="D204" i="32"/>
  <c r="M204" i="32"/>
  <c r="S205" i="32" s="1"/>
  <c r="O204" i="32"/>
  <c r="P204" i="32"/>
  <c r="B205" i="32"/>
  <c r="E205" i="32" s="1"/>
  <c r="M205" i="32"/>
  <c r="O205" i="32"/>
  <c r="P205" i="32"/>
  <c r="C206" i="32"/>
  <c r="D206" i="32"/>
  <c r="M206" i="32"/>
  <c r="S207" i="32" s="1"/>
  <c r="O206" i="32"/>
  <c r="P206" i="32"/>
  <c r="A207" i="32"/>
  <c r="A208" i="32" s="1"/>
  <c r="A209" i="32" s="1"/>
  <c r="B207" i="32"/>
  <c r="E207" i="32" s="1"/>
  <c r="M207" i="32"/>
  <c r="S206" i="32" s="1"/>
  <c r="O207" i="32"/>
  <c r="P207" i="32"/>
  <c r="C208" i="32"/>
  <c r="D208" i="32"/>
  <c r="M208" i="32"/>
  <c r="S209" i="32" s="1"/>
  <c r="O208" i="32"/>
  <c r="P208" i="32"/>
  <c r="B209" i="32"/>
  <c r="E209" i="32" s="1"/>
  <c r="M209" i="32"/>
  <c r="S208" i="32" s="1"/>
  <c r="O209" i="32"/>
  <c r="P209" i="32"/>
  <c r="C210" i="32"/>
  <c r="D210" i="32"/>
  <c r="M210" i="32"/>
  <c r="O210" i="32"/>
  <c r="P210" i="32"/>
  <c r="A211" i="32"/>
  <c r="B211" i="32"/>
  <c r="E211" i="32" s="1"/>
  <c r="M211" i="32"/>
  <c r="R211" i="32" s="1"/>
  <c r="O211" i="32"/>
  <c r="P211" i="32"/>
  <c r="C214" i="32"/>
  <c r="D214" i="32"/>
  <c r="M214" i="32"/>
  <c r="S215" i="32" s="1"/>
  <c r="O214" i="32"/>
  <c r="P214" i="32"/>
  <c r="B215" i="32"/>
  <c r="E215" i="32" s="1"/>
  <c r="M215" i="32"/>
  <c r="O215" i="32"/>
  <c r="P215" i="32"/>
  <c r="C216" i="32"/>
  <c r="D216" i="32"/>
  <c r="M216" i="32"/>
  <c r="R216" i="32" s="1"/>
  <c r="O216" i="32"/>
  <c r="P216" i="32"/>
  <c r="B217" i="32"/>
  <c r="E217" i="32" s="1"/>
  <c r="M217" i="32"/>
  <c r="S216" i="32" s="1"/>
  <c r="O217" i="32"/>
  <c r="P217" i="32"/>
  <c r="C218" i="32"/>
  <c r="D218" i="32"/>
  <c r="M218" i="32"/>
  <c r="R218" i="32" s="1"/>
  <c r="O218" i="32"/>
  <c r="P218" i="32"/>
  <c r="A219" i="32"/>
  <c r="A220" i="32" s="1"/>
  <c r="A221" i="32" s="1"/>
  <c r="A222" i="32" s="1"/>
  <c r="A223" i="32" s="1"/>
  <c r="A224" i="32" s="1"/>
  <c r="B219" i="32"/>
  <c r="E219" i="32" s="1"/>
  <c r="M219" i="32"/>
  <c r="R219" i="32" s="1"/>
  <c r="O219" i="32"/>
  <c r="P219" i="32"/>
  <c r="C220" i="32"/>
  <c r="D220" i="32"/>
  <c r="M220" i="32"/>
  <c r="S221" i="32" s="1"/>
  <c r="O220" i="32"/>
  <c r="P220" i="32"/>
  <c r="B221" i="32"/>
  <c r="E221" i="32" s="1"/>
  <c r="M221" i="32"/>
  <c r="R221" i="32" s="1"/>
  <c r="O221" i="32"/>
  <c r="P221" i="32"/>
  <c r="C222" i="32"/>
  <c r="D222" i="32"/>
  <c r="M222" i="32"/>
  <c r="R222" i="32" s="1"/>
  <c r="O222" i="32"/>
  <c r="P222" i="32"/>
  <c r="B223" i="32"/>
  <c r="E223" i="32" s="1"/>
  <c r="M223" i="32"/>
  <c r="S222" i="32" s="1"/>
  <c r="O223" i="32"/>
  <c r="P223" i="32"/>
  <c r="C224" i="32"/>
  <c r="D224" i="32"/>
  <c r="M224" i="32"/>
  <c r="R224" i="32" s="1"/>
  <c r="O224" i="32"/>
  <c r="P224" i="32"/>
  <c r="B225" i="32"/>
  <c r="E225" i="32" s="1"/>
  <c r="M225" i="32"/>
  <c r="O225" i="32"/>
  <c r="P225" i="32"/>
  <c r="C226" i="32"/>
  <c r="D226" i="32"/>
  <c r="M226" i="32"/>
  <c r="R226" i="32" s="1"/>
  <c r="O226" i="32"/>
  <c r="P226" i="32"/>
  <c r="A227" i="32"/>
  <c r="A228" i="32" s="1"/>
  <c r="A229" i="32" s="1"/>
  <c r="B227" i="32"/>
  <c r="E227" i="32" s="1"/>
  <c r="M227" i="32"/>
  <c r="O227" i="32"/>
  <c r="P227" i="32"/>
  <c r="C228" i="32"/>
  <c r="D228" i="32"/>
  <c r="M228" i="32"/>
  <c r="S229" i="32" s="1"/>
  <c r="O228" i="32"/>
  <c r="P228" i="32"/>
  <c r="B229" i="32"/>
  <c r="E229" i="32" s="1"/>
  <c r="M229" i="32"/>
  <c r="R229" i="32" s="1"/>
  <c r="O229" i="32"/>
  <c r="P229" i="32"/>
  <c r="C230" i="32"/>
  <c r="D230" i="32"/>
  <c r="M230" i="32"/>
  <c r="O230" i="32"/>
  <c r="P230" i="32"/>
  <c r="A231" i="32"/>
  <c r="A232" i="32" s="1"/>
  <c r="A233" i="32" s="1"/>
  <c r="A234" i="32" s="1"/>
  <c r="A235" i="32" s="1"/>
  <c r="A237" i="32"/>
  <c r="A238" i="32" s="1"/>
  <c r="A239" i="32" s="1"/>
  <c r="A240" i="32" s="1"/>
  <c r="A241" i="32" s="1"/>
  <c r="B231" i="32"/>
  <c r="E231" i="32" s="1"/>
  <c r="M231" i="32"/>
  <c r="S230" i="32" s="1"/>
  <c r="O231" i="32"/>
  <c r="P231" i="32"/>
  <c r="C232" i="32"/>
  <c r="D232" i="32"/>
  <c r="M232" i="32"/>
  <c r="S233" i="32" s="1"/>
  <c r="O232" i="32"/>
  <c r="P232" i="32"/>
  <c r="B233" i="32"/>
  <c r="E233" i="32" s="1"/>
  <c r="M233" i="32"/>
  <c r="S232" i="32" s="1"/>
  <c r="O233" i="32"/>
  <c r="P233" i="32"/>
  <c r="C234" i="32"/>
  <c r="D234" i="32"/>
  <c r="M234" i="32"/>
  <c r="S235" i="32" s="1"/>
  <c r="O234" i="32"/>
  <c r="P234" i="32"/>
  <c r="B235" i="32"/>
  <c r="E235" i="32" s="1"/>
  <c r="M235" i="32"/>
  <c r="O235" i="32"/>
  <c r="P235" i="32"/>
  <c r="C236" i="32"/>
  <c r="D236" i="32"/>
  <c r="M236" i="32"/>
  <c r="S237" i="32" s="1"/>
  <c r="O236" i="32"/>
  <c r="P236" i="32"/>
  <c r="B237" i="32"/>
  <c r="E237" i="32" s="1"/>
  <c r="M237" i="32"/>
  <c r="S236" i="32" s="1"/>
  <c r="O237" i="32"/>
  <c r="P237" i="32"/>
  <c r="C238" i="32"/>
  <c r="D238" i="32"/>
  <c r="M238" i="32"/>
  <c r="S239" i="32" s="1"/>
  <c r="O238" i="32"/>
  <c r="P238" i="32"/>
  <c r="B239" i="32"/>
  <c r="E239" i="32" s="1"/>
  <c r="M239" i="32"/>
  <c r="R239" i="32" s="1"/>
  <c r="O239" i="32"/>
  <c r="P239" i="32"/>
  <c r="C240" i="32"/>
  <c r="D240" i="32"/>
  <c r="M240" i="32"/>
  <c r="O240" i="32"/>
  <c r="P240" i="32"/>
  <c r="B241" i="32"/>
  <c r="E241" i="32" s="1"/>
  <c r="M241" i="32"/>
  <c r="R241" i="32" s="1"/>
  <c r="O241" i="32"/>
  <c r="P241" i="32"/>
  <c r="C242" i="32"/>
  <c r="D242" i="32"/>
  <c r="M242" i="32"/>
  <c r="S243" i="32" s="1"/>
  <c r="O242" i="32"/>
  <c r="P242" i="32"/>
  <c r="A243" i="32"/>
  <c r="A244" i="32" s="1"/>
  <c r="A245" i="32" s="1"/>
  <c r="A246" i="32" s="1"/>
  <c r="A247" i="32" s="1"/>
  <c r="A248" i="32" s="1"/>
  <c r="A249" i="32" s="1"/>
  <c r="A250" i="32" s="1"/>
  <c r="A251" i="32" s="1"/>
  <c r="A252" i="32" s="1"/>
  <c r="A253" i="32" s="1"/>
  <c r="B243" i="32"/>
  <c r="E243" i="32" s="1"/>
  <c r="M243" i="32"/>
  <c r="S242" i="32" s="1"/>
  <c r="O243" i="32"/>
  <c r="P243" i="32"/>
  <c r="C244" i="32"/>
  <c r="D244" i="32"/>
  <c r="M244" i="32"/>
  <c r="R244" i="32" s="1"/>
  <c r="O244" i="32"/>
  <c r="P244" i="32"/>
  <c r="B245" i="32"/>
  <c r="E245" i="32" s="1"/>
  <c r="M245" i="32"/>
  <c r="R245" i="32" s="1"/>
  <c r="O245" i="32"/>
  <c r="P245" i="32"/>
  <c r="C246" i="32"/>
  <c r="D246" i="32"/>
  <c r="M246" i="32"/>
  <c r="S247" i="32" s="1"/>
  <c r="O246" i="32"/>
  <c r="P246" i="32"/>
  <c r="B247" i="32"/>
  <c r="E247" i="32" s="1"/>
  <c r="M247" i="32"/>
  <c r="S246" i="32" s="1"/>
  <c r="O247" i="32"/>
  <c r="P247" i="32"/>
  <c r="C248" i="32"/>
  <c r="D248" i="32"/>
  <c r="M248" i="32"/>
  <c r="O248" i="32"/>
  <c r="P248" i="32"/>
  <c r="B249" i="32"/>
  <c r="E249" i="32" s="1"/>
  <c r="M249" i="32"/>
  <c r="R249" i="32" s="1"/>
  <c r="O249" i="32"/>
  <c r="P249" i="32"/>
  <c r="C250" i="32"/>
  <c r="D250" i="32"/>
  <c r="M250" i="32"/>
  <c r="R250" i="32" s="1"/>
  <c r="O250" i="32"/>
  <c r="P250" i="32"/>
  <c r="B251" i="32"/>
  <c r="E251" i="32" s="1"/>
  <c r="M251" i="32"/>
  <c r="S250" i="32" s="1"/>
  <c r="O251" i="32"/>
  <c r="P251" i="32"/>
  <c r="C252" i="32"/>
  <c r="D252" i="32"/>
  <c r="M252" i="32"/>
  <c r="O252" i="32"/>
  <c r="P252" i="32"/>
  <c r="B253" i="32"/>
  <c r="E253" i="32" s="1"/>
  <c r="M253" i="32"/>
  <c r="S252" i="32" s="1"/>
  <c r="O253" i="32"/>
  <c r="P253" i="32"/>
  <c r="C254" i="32"/>
  <c r="D254" i="32"/>
  <c r="M254" i="32"/>
  <c r="R254" i="32" s="1"/>
  <c r="O254" i="32"/>
  <c r="P254" i="32"/>
  <c r="A255" i="32"/>
  <c r="A256" i="32" s="1"/>
  <c r="A257" i="32" s="1"/>
  <c r="B255" i="32"/>
  <c r="E255" i="32" s="1"/>
  <c r="M255" i="32"/>
  <c r="R255" i="32" s="1"/>
  <c r="O255" i="32"/>
  <c r="P255" i="32"/>
  <c r="C256" i="32"/>
  <c r="D256" i="32"/>
  <c r="M256" i="32"/>
  <c r="S257" i="32" s="1"/>
  <c r="O256" i="32"/>
  <c r="P256" i="32"/>
  <c r="B257" i="32"/>
  <c r="E257" i="32" s="1"/>
  <c r="M257" i="32"/>
  <c r="O257" i="32"/>
  <c r="P257" i="32"/>
  <c r="C258" i="32"/>
  <c r="D258" i="32"/>
  <c r="M258" i="32"/>
  <c r="R258" i="32" s="1"/>
  <c r="O258" i="32"/>
  <c r="P258" i="32"/>
  <c r="A259" i="32"/>
  <c r="A260" i="32" s="1"/>
  <c r="A261" i="32" s="1"/>
  <c r="A262" i="32" s="1"/>
  <c r="A263" i="32" s="1"/>
  <c r="A264" i="32" s="1"/>
  <c r="A265" i="32" s="1"/>
  <c r="A266" i="32" s="1"/>
  <c r="A267" i="32" s="1"/>
  <c r="A268" i="32" s="1"/>
  <c r="A269" i="32" s="1"/>
  <c r="A270" i="32" s="1"/>
  <c r="A271" i="32" s="1"/>
  <c r="A273" i="32"/>
  <c r="B259" i="32"/>
  <c r="E259" i="32" s="1"/>
  <c r="M259" i="32"/>
  <c r="R259" i="32" s="1"/>
  <c r="O259" i="32"/>
  <c r="P259" i="32"/>
  <c r="C260" i="32"/>
  <c r="D260" i="32"/>
  <c r="M260" i="32"/>
  <c r="O260" i="32"/>
  <c r="P260" i="32"/>
  <c r="B261" i="32"/>
  <c r="E261" i="32" s="1"/>
  <c r="M261" i="32"/>
  <c r="R261" i="32" s="1"/>
  <c r="O261" i="32"/>
  <c r="P261" i="32"/>
  <c r="C262" i="32"/>
  <c r="D262" i="32"/>
  <c r="M262" i="32"/>
  <c r="R262" i="32" s="1"/>
  <c r="O262" i="32"/>
  <c r="P262" i="32"/>
  <c r="B263" i="32"/>
  <c r="E263" i="32" s="1"/>
  <c r="M263" i="32"/>
  <c r="S262" i="32" s="1"/>
  <c r="O263" i="32"/>
  <c r="P263" i="32"/>
  <c r="C264" i="32"/>
  <c r="D264" i="32"/>
  <c r="M264" i="32"/>
  <c r="R264" i="32" s="1"/>
  <c r="O264" i="32"/>
  <c r="P264" i="32"/>
  <c r="B265" i="32"/>
  <c r="E265" i="32" s="1"/>
  <c r="M265" i="32"/>
  <c r="S264" i="32" s="1"/>
  <c r="O265" i="32"/>
  <c r="P265" i="32"/>
  <c r="C266" i="32"/>
  <c r="D266" i="32"/>
  <c r="M266" i="32"/>
  <c r="S267" i="32" s="1"/>
  <c r="O266" i="32"/>
  <c r="P266" i="32"/>
  <c r="B267" i="32"/>
  <c r="E267" i="32" s="1"/>
  <c r="M267" i="32"/>
  <c r="S266" i="32" s="1"/>
  <c r="O267" i="32"/>
  <c r="P267" i="32"/>
  <c r="C268" i="32"/>
  <c r="D268" i="32"/>
  <c r="M268" i="32"/>
  <c r="R268" i="32" s="1"/>
  <c r="O268" i="32"/>
  <c r="P268" i="32"/>
  <c r="B269" i="32"/>
  <c r="E269" i="32" s="1"/>
  <c r="M269" i="32"/>
  <c r="S268" i="32" s="1"/>
  <c r="O269" i="32"/>
  <c r="P269" i="32"/>
  <c r="C270" i="32"/>
  <c r="D270" i="32"/>
  <c r="M270" i="32"/>
  <c r="S271" i="32" s="1"/>
  <c r="O270" i="32"/>
  <c r="P270" i="32"/>
  <c r="B271" i="32"/>
  <c r="E271" i="32" s="1"/>
  <c r="M271" i="32"/>
  <c r="R271" i="32" s="1"/>
  <c r="O271" i="32"/>
  <c r="P271" i="32"/>
  <c r="C272" i="32"/>
  <c r="D272" i="32"/>
  <c r="M272" i="32"/>
  <c r="O272" i="32"/>
  <c r="P272" i="32"/>
  <c r="B273" i="32"/>
  <c r="E273" i="32" s="1"/>
  <c r="M273" i="32"/>
  <c r="S272" i="32" s="1"/>
  <c r="O273" i="32"/>
  <c r="P273" i="32"/>
  <c r="C274" i="32"/>
  <c r="D274" i="32"/>
  <c r="M274" i="32"/>
  <c r="S275" i="32" s="1"/>
  <c r="O274" i="32"/>
  <c r="P274" i="32"/>
  <c r="A275" i="32"/>
  <c r="A276" i="32" s="1"/>
  <c r="A277" i="32" s="1"/>
  <c r="A278" i="32" s="1"/>
  <c r="A279" i="32" s="1"/>
  <c r="A280" i="32" s="1"/>
  <c r="A281" i="32" s="1"/>
  <c r="A282" i="32" s="1"/>
  <c r="A283" i="32" s="1"/>
  <c r="A284" i="32" s="1"/>
  <c r="A285" i="32" s="1"/>
  <c r="A286" i="32" s="1"/>
  <c r="A287" i="32" s="1"/>
  <c r="A288" i="32" s="1"/>
  <c r="A289" i="32" s="1"/>
  <c r="B275" i="32"/>
  <c r="E275" i="32" s="1"/>
  <c r="M275" i="32"/>
  <c r="O275" i="32"/>
  <c r="P275" i="32"/>
  <c r="C276" i="32"/>
  <c r="D276" i="32"/>
  <c r="M276" i="32"/>
  <c r="S277" i="32" s="1"/>
  <c r="O276" i="32"/>
  <c r="P276" i="32"/>
  <c r="B277" i="32"/>
  <c r="E277" i="32" s="1"/>
  <c r="M277" i="32"/>
  <c r="S276" i="32" s="1"/>
  <c r="O277" i="32"/>
  <c r="P277" i="32"/>
  <c r="C278" i="32"/>
  <c r="D278" i="32"/>
  <c r="M278" i="32"/>
  <c r="R278" i="32" s="1"/>
  <c r="O278" i="32"/>
  <c r="P278" i="32"/>
  <c r="B279" i="32"/>
  <c r="E279" i="32" s="1"/>
  <c r="M279" i="32"/>
  <c r="S278" i="32" s="1"/>
  <c r="O279" i="32"/>
  <c r="P279" i="32"/>
  <c r="C280" i="32"/>
  <c r="D280" i="32"/>
  <c r="M280" i="32"/>
  <c r="R280" i="32" s="1"/>
  <c r="O280" i="32"/>
  <c r="P280" i="32"/>
  <c r="B281" i="32"/>
  <c r="E281" i="32" s="1"/>
  <c r="M281" i="32"/>
  <c r="R281" i="32" s="1"/>
  <c r="O281" i="32"/>
  <c r="P281" i="32"/>
  <c r="C282" i="32"/>
  <c r="D282" i="32"/>
  <c r="M282" i="32"/>
  <c r="S283" i="32" s="1"/>
  <c r="O282" i="32"/>
  <c r="P282" i="32"/>
  <c r="B283" i="32"/>
  <c r="E283" i="32" s="1"/>
  <c r="M283" i="32"/>
  <c r="S282" i="32" s="1"/>
  <c r="O283" i="32"/>
  <c r="P283" i="32"/>
  <c r="C284" i="32"/>
  <c r="D284" i="32"/>
  <c r="M284" i="32"/>
  <c r="R284" i="32" s="1"/>
  <c r="O284" i="32"/>
  <c r="P284" i="32"/>
  <c r="B285" i="32"/>
  <c r="E285" i="32" s="1"/>
  <c r="M285" i="32"/>
  <c r="S284" i="32" s="1"/>
  <c r="O285" i="32"/>
  <c r="P285" i="32"/>
  <c r="C286" i="32"/>
  <c r="D286" i="32"/>
  <c r="M286" i="32"/>
  <c r="O286" i="32"/>
  <c r="P286" i="32"/>
  <c r="B287" i="32"/>
  <c r="E287" i="32" s="1"/>
  <c r="M287" i="32"/>
  <c r="S286" i="32" s="1"/>
  <c r="O287" i="32"/>
  <c r="P287" i="32"/>
  <c r="C288" i="32"/>
  <c r="D288" i="32"/>
  <c r="M288" i="32"/>
  <c r="S289" i="32" s="1"/>
  <c r="O288" i="32"/>
  <c r="P288" i="32"/>
  <c r="B289" i="32"/>
  <c r="E289" i="32" s="1"/>
  <c r="M289" i="32"/>
  <c r="O289" i="32"/>
  <c r="P289" i="32"/>
  <c r="C290" i="32"/>
  <c r="D290" i="32"/>
  <c r="M290" i="32"/>
  <c r="S291" i="32" s="1"/>
  <c r="O290" i="32"/>
  <c r="P290" i="32"/>
  <c r="A291" i="32"/>
  <c r="A292" i="32" s="1"/>
  <c r="A293" i="32" s="1"/>
  <c r="A294" i="32" s="1"/>
  <c r="A295" i="32" s="1"/>
  <c r="A296" i="32" s="1"/>
  <c r="A297" i="32" s="1"/>
  <c r="A298" i="32" s="1"/>
  <c r="A299" i="32" s="1"/>
  <c r="A300" i="32" s="1"/>
  <c r="A301" i="32" s="1"/>
  <c r="A302" i="32" s="1"/>
  <c r="A303" i="32" s="1"/>
  <c r="A304" i="32" s="1"/>
  <c r="A305" i="32" s="1"/>
  <c r="B291" i="32"/>
  <c r="E291" i="32" s="1"/>
  <c r="M291" i="32"/>
  <c r="S290" i="32" s="1"/>
  <c r="O291" i="32"/>
  <c r="P291" i="32"/>
  <c r="C292" i="32"/>
  <c r="D292" i="32"/>
  <c r="M292" i="32"/>
  <c r="S293" i="32" s="1"/>
  <c r="O292" i="32"/>
  <c r="P292" i="32"/>
  <c r="B293" i="32"/>
  <c r="E293" i="32" s="1"/>
  <c r="M293" i="32"/>
  <c r="S292" i="32" s="1"/>
  <c r="O293" i="32"/>
  <c r="P293" i="32"/>
  <c r="C294" i="32"/>
  <c r="D294" i="32"/>
  <c r="M294" i="32"/>
  <c r="O294" i="32"/>
  <c r="P294" i="32"/>
  <c r="B295" i="32"/>
  <c r="E295" i="32" s="1"/>
  <c r="M295" i="32"/>
  <c r="S294" i="32" s="1"/>
  <c r="O295" i="32"/>
  <c r="P295" i="32"/>
  <c r="C296" i="32"/>
  <c r="D296" i="32"/>
  <c r="M296" i="32"/>
  <c r="R296" i="32" s="1"/>
  <c r="O296" i="32"/>
  <c r="P296" i="32"/>
  <c r="B297" i="32"/>
  <c r="E297" i="32" s="1"/>
  <c r="M297" i="32"/>
  <c r="R297" i="32" s="1"/>
  <c r="O297" i="32"/>
  <c r="P297" i="32"/>
  <c r="C298" i="32"/>
  <c r="D298" i="32"/>
  <c r="M298" i="32"/>
  <c r="S299" i="32" s="1"/>
  <c r="O298" i="32"/>
  <c r="P298" i="32"/>
  <c r="B299" i="32"/>
  <c r="E299" i="32" s="1"/>
  <c r="M299" i="32"/>
  <c r="O299" i="32"/>
  <c r="P299" i="32"/>
  <c r="C300" i="32"/>
  <c r="D300" i="32"/>
  <c r="M300" i="32"/>
  <c r="R300" i="32" s="1"/>
  <c r="O300" i="32"/>
  <c r="P300" i="32"/>
  <c r="B301" i="32"/>
  <c r="E301" i="32" s="1"/>
  <c r="M301" i="32"/>
  <c r="O301" i="32"/>
  <c r="P301" i="32"/>
  <c r="C302" i="32"/>
  <c r="D302" i="32"/>
  <c r="M302" i="32"/>
  <c r="R302" i="32" s="1"/>
  <c r="O302" i="32"/>
  <c r="P302" i="32"/>
  <c r="B303" i="32"/>
  <c r="E303" i="32" s="1"/>
  <c r="M303" i="32"/>
  <c r="S302" i="32" s="1"/>
  <c r="O303" i="32"/>
  <c r="P303" i="32"/>
  <c r="C304" i="32"/>
  <c r="D304" i="32"/>
  <c r="M304" i="32"/>
  <c r="S305" i="32" s="1"/>
  <c r="O304" i="32"/>
  <c r="P304" i="32"/>
  <c r="B305" i="32"/>
  <c r="E305" i="32" s="1"/>
  <c r="M305" i="32"/>
  <c r="O305" i="32"/>
  <c r="P305" i="32"/>
  <c r="C306" i="32"/>
  <c r="D306" i="32"/>
  <c r="M306" i="32"/>
  <c r="S307" i="32" s="1"/>
  <c r="O306" i="32"/>
  <c r="P306" i="32"/>
  <c r="A307" i="32"/>
  <c r="A309" i="32"/>
  <c r="A310" i="32" s="1"/>
  <c r="A311" i="32" s="1"/>
  <c r="A312" i="32" s="1"/>
  <c r="A313" i="32" s="1"/>
  <c r="A314" i="32" s="1"/>
  <c r="A315" i="32" s="1"/>
  <c r="A316" i="32" s="1"/>
  <c r="A317" i="32" s="1"/>
  <c r="A318" i="32" s="1"/>
  <c r="A319" i="32" s="1"/>
  <c r="A320" i="32" s="1"/>
  <c r="A321" i="32" s="1"/>
  <c r="B307" i="32"/>
  <c r="E307" i="32" s="1"/>
  <c r="M307" i="32"/>
  <c r="R307" i="32" s="1"/>
  <c r="O307" i="32"/>
  <c r="P307" i="32"/>
  <c r="C308" i="32"/>
  <c r="D308" i="32"/>
  <c r="M308" i="32"/>
  <c r="O308" i="32"/>
  <c r="P308" i="32"/>
  <c r="B309" i="32"/>
  <c r="E309" i="32" s="1"/>
  <c r="M309" i="32"/>
  <c r="S308" i="32" s="1"/>
  <c r="O309" i="32"/>
  <c r="P309" i="32"/>
  <c r="C310" i="32"/>
  <c r="D310" i="32"/>
  <c r="M310" i="32"/>
  <c r="O310" i="32"/>
  <c r="P310" i="32"/>
  <c r="B311" i="32"/>
  <c r="E311" i="32" s="1"/>
  <c r="M311" i="32"/>
  <c r="O311" i="32"/>
  <c r="P311" i="32"/>
  <c r="C312" i="32"/>
  <c r="D312" i="32"/>
  <c r="M312" i="32"/>
  <c r="S313" i="32" s="1"/>
  <c r="O312" i="32"/>
  <c r="P312" i="32"/>
  <c r="B313" i="32"/>
  <c r="E313" i="32" s="1"/>
  <c r="M313" i="32"/>
  <c r="S312" i="32" s="1"/>
  <c r="O313" i="32"/>
  <c r="P313" i="32"/>
  <c r="C314" i="32"/>
  <c r="D314" i="32"/>
  <c r="M314" i="32"/>
  <c r="O314" i="32"/>
  <c r="P314" i="32"/>
  <c r="B315" i="32"/>
  <c r="E315" i="32" s="1"/>
  <c r="M315" i="32"/>
  <c r="R315" i="32" s="1"/>
  <c r="O315" i="32"/>
  <c r="P315" i="32"/>
  <c r="C316" i="32"/>
  <c r="D316" i="32"/>
  <c r="M316" i="32"/>
  <c r="R316" i="32" s="1"/>
  <c r="O316" i="32"/>
  <c r="P316" i="32"/>
  <c r="B317" i="32"/>
  <c r="E317" i="32" s="1"/>
  <c r="M317" i="32"/>
  <c r="S316" i="32" s="1"/>
  <c r="O317" i="32"/>
  <c r="P317" i="32"/>
  <c r="C318" i="32"/>
  <c r="D318" i="32"/>
  <c r="M318" i="32"/>
  <c r="O318" i="32"/>
  <c r="P318" i="32"/>
  <c r="B319" i="32"/>
  <c r="E319" i="32" s="1"/>
  <c r="M319" i="32"/>
  <c r="S318" i="32" s="1"/>
  <c r="O319" i="32"/>
  <c r="P319" i="32"/>
  <c r="C320" i="32"/>
  <c r="D320" i="32"/>
  <c r="M320" i="32"/>
  <c r="S321" i="32" s="1"/>
  <c r="O320" i="32"/>
  <c r="P320" i="32"/>
  <c r="B321" i="32"/>
  <c r="E321" i="32" s="1"/>
  <c r="M321" i="32"/>
  <c r="S320" i="32" s="1"/>
  <c r="O321" i="32"/>
  <c r="P321" i="32"/>
  <c r="C322" i="32"/>
  <c r="D322" i="32"/>
  <c r="M322" i="32"/>
  <c r="R322" i="32" s="1"/>
  <c r="O322" i="32"/>
  <c r="P322" i="32"/>
  <c r="A323" i="32"/>
  <c r="A324" i="32" s="1"/>
  <c r="A325" i="32" s="1"/>
  <c r="A327" i="32"/>
  <c r="A328" i="32" s="1"/>
  <c r="A329" i="32" s="1"/>
  <c r="A330" i="32" s="1"/>
  <c r="A331" i="32" s="1"/>
  <c r="A332" i="32" s="1"/>
  <c r="A333" i="32" s="1"/>
  <c r="A334" i="32" s="1"/>
  <c r="A335" i="32" s="1"/>
  <c r="A336" i="32" s="1"/>
  <c r="A337" i="32" s="1"/>
  <c r="B323" i="32"/>
  <c r="E323" i="32" s="1"/>
  <c r="M323" i="32"/>
  <c r="S322" i="32" s="1"/>
  <c r="O323" i="32"/>
  <c r="P323" i="32"/>
  <c r="C324" i="32"/>
  <c r="D324" i="32"/>
  <c r="M324" i="32"/>
  <c r="O324" i="32"/>
  <c r="P324" i="32"/>
  <c r="B325" i="32"/>
  <c r="E325" i="32" s="1"/>
  <c r="M325" i="32"/>
  <c r="O325" i="32"/>
  <c r="P325" i="32"/>
  <c r="C326" i="32"/>
  <c r="D326" i="32"/>
  <c r="M326" i="32"/>
  <c r="O326" i="32"/>
  <c r="P326" i="32"/>
  <c r="B327" i="32"/>
  <c r="E327" i="32" s="1"/>
  <c r="M327" i="32"/>
  <c r="R327" i="32" s="1"/>
  <c r="O327" i="32"/>
  <c r="P327" i="32"/>
  <c r="C328" i="32"/>
  <c r="D328" i="32"/>
  <c r="M328" i="32"/>
  <c r="O328" i="32"/>
  <c r="P328" i="32"/>
  <c r="B329" i="32"/>
  <c r="E329" i="32" s="1"/>
  <c r="M329" i="32"/>
  <c r="S328" i="32" s="1"/>
  <c r="O329" i="32"/>
  <c r="P329" i="32"/>
  <c r="C330" i="32"/>
  <c r="D330" i="32"/>
  <c r="M330" i="32"/>
  <c r="O330" i="32"/>
  <c r="P330" i="32"/>
  <c r="B331" i="32"/>
  <c r="E331" i="32" s="1"/>
  <c r="M331" i="32"/>
  <c r="R331" i="32" s="1"/>
  <c r="O331" i="32"/>
  <c r="P331" i="32"/>
  <c r="C332" i="32"/>
  <c r="D332" i="32"/>
  <c r="M332" i="32"/>
  <c r="O332" i="32"/>
  <c r="P332" i="32"/>
  <c r="B333" i="32"/>
  <c r="E333" i="32" s="1"/>
  <c r="M333" i="32"/>
  <c r="S332" i="32" s="1"/>
  <c r="O333" i="32"/>
  <c r="P333" i="32"/>
  <c r="C334" i="32"/>
  <c r="D334" i="32"/>
  <c r="M334" i="32"/>
  <c r="R334" i="32" s="1"/>
  <c r="O334" i="32"/>
  <c r="P334" i="32"/>
  <c r="B335" i="32"/>
  <c r="E335" i="32" s="1"/>
  <c r="M335" i="32"/>
  <c r="R335" i="32" s="1"/>
  <c r="O335" i="32"/>
  <c r="P335" i="32"/>
  <c r="C336" i="32"/>
  <c r="D336" i="32"/>
  <c r="M336" i="32"/>
  <c r="S337" i="32" s="1"/>
  <c r="O336" i="32"/>
  <c r="P336" i="32"/>
  <c r="B337" i="32"/>
  <c r="E337" i="32" s="1"/>
  <c r="M337" i="32"/>
  <c r="O337" i="32"/>
  <c r="P337" i="32"/>
  <c r="C338" i="32"/>
  <c r="D338" i="32"/>
  <c r="M338" i="32"/>
  <c r="S339" i="32" s="1"/>
  <c r="O338" i="32"/>
  <c r="P338" i="32"/>
  <c r="A339" i="32"/>
  <c r="A340" i="32" s="1"/>
  <c r="A341" i="32" s="1"/>
  <c r="A342" i="32" s="1"/>
  <c r="A343" i="32" s="1"/>
  <c r="A345" i="32"/>
  <c r="A346" i="32" s="1"/>
  <c r="A347" i="32" s="1"/>
  <c r="A348" i="32" s="1"/>
  <c r="A349" i="32" s="1"/>
  <c r="A350" i="32" s="1"/>
  <c r="A351" i="32" s="1"/>
  <c r="A352" i="32" s="1"/>
  <c r="A353" i="32" s="1"/>
  <c r="A354" i="32" s="1"/>
  <c r="A355" i="32" s="1"/>
  <c r="A356" i="32" s="1"/>
  <c r="A357" i="32" s="1"/>
  <c r="A358" i="32" s="1"/>
  <c r="A359" i="32" s="1"/>
  <c r="A360" i="32" s="1"/>
  <c r="A361" i="32" s="1"/>
  <c r="A363" i="32"/>
  <c r="A364" i="32" s="1"/>
  <c r="A365" i="32" s="1"/>
  <c r="A366" i="32" s="1"/>
  <c r="A367" i="32" s="1"/>
  <c r="A368" i="32" s="1"/>
  <c r="A369" i="32" s="1"/>
  <c r="A370" i="32" s="1"/>
  <c r="A371" i="32" s="1"/>
  <c r="A372" i="32" s="1"/>
  <c r="A373" i="32" s="1"/>
  <c r="B339" i="32"/>
  <c r="E339" i="32" s="1"/>
  <c r="M339" i="32"/>
  <c r="O339" i="32"/>
  <c r="P339" i="32"/>
  <c r="C340" i="32"/>
  <c r="D340" i="32"/>
  <c r="M340" i="32"/>
  <c r="R340" i="32" s="1"/>
  <c r="O340" i="32"/>
  <c r="P340" i="32"/>
  <c r="B341" i="32"/>
  <c r="E341" i="32" s="1"/>
  <c r="M341" i="32"/>
  <c r="S340" i="32" s="1"/>
  <c r="O341" i="32"/>
  <c r="P341" i="32"/>
  <c r="C342" i="32"/>
  <c r="D342" i="32"/>
  <c r="M342" i="32"/>
  <c r="S343" i="32" s="1"/>
  <c r="O342" i="32"/>
  <c r="P342" i="32"/>
  <c r="B343" i="32"/>
  <c r="E343" i="32" s="1"/>
  <c r="M343" i="32"/>
  <c r="S342" i="32" s="1"/>
  <c r="O343" i="32"/>
  <c r="P343" i="32"/>
  <c r="C344" i="32"/>
  <c r="D344" i="32"/>
  <c r="M344" i="32"/>
  <c r="R344" i="32" s="1"/>
  <c r="O344" i="32"/>
  <c r="P344" i="32"/>
  <c r="B345" i="32"/>
  <c r="E345" i="32" s="1"/>
  <c r="M345" i="32"/>
  <c r="O345" i="32"/>
  <c r="P345" i="32"/>
  <c r="C346" i="32"/>
  <c r="D346" i="32"/>
  <c r="M346" i="32"/>
  <c r="S347" i="32" s="1"/>
  <c r="O346" i="32"/>
  <c r="P346" i="32"/>
  <c r="B347" i="32"/>
  <c r="E347" i="32" s="1"/>
  <c r="M347" i="32"/>
  <c r="O347" i="32"/>
  <c r="P347" i="32"/>
  <c r="C348" i="32"/>
  <c r="D348" i="32"/>
  <c r="M348" i="32"/>
  <c r="S349" i="32" s="1"/>
  <c r="O348" i="32"/>
  <c r="P348" i="32"/>
  <c r="B349" i="32"/>
  <c r="E349" i="32" s="1"/>
  <c r="M349" i="32"/>
  <c r="S348" i="32" s="1"/>
  <c r="O349" i="32"/>
  <c r="P349" i="32"/>
  <c r="C350" i="32"/>
  <c r="D350" i="32"/>
  <c r="M350" i="32"/>
  <c r="O350" i="32"/>
  <c r="P350" i="32"/>
  <c r="B351" i="32"/>
  <c r="E351" i="32" s="1"/>
  <c r="M351" i="32"/>
  <c r="S350" i="32" s="1"/>
  <c r="O351" i="32"/>
  <c r="P351" i="32"/>
  <c r="C352" i="32"/>
  <c r="D352" i="32"/>
  <c r="M352" i="32"/>
  <c r="R352" i="32" s="1"/>
  <c r="O352" i="32"/>
  <c r="P352" i="32"/>
  <c r="B353" i="32"/>
  <c r="E353" i="32" s="1"/>
  <c r="M353" i="32"/>
  <c r="O353" i="32"/>
  <c r="P353" i="32"/>
  <c r="C354" i="32"/>
  <c r="D354" i="32"/>
  <c r="M354" i="32"/>
  <c r="R354" i="32" s="1"/>
  <c r="O354" i="32"/>
  <c r="P354" i="32"/>
  <c r="B355" i="32"/>
  <c r="E355" i="32" s="1"/>
  <c r="M355" i="32"/>
  <c r="S354" i="32" s="1"/>
  <c r="O355" i="32"/>
  <c r="P355" i="32"/>
  <c r="C356" i="32"/>
  <c r="D356" i="32"/>
  <c r="M356" i="32"/>
  <c r="O356" i="32"/>
  <c r="P356" i="32"/>
  <c r="B357" i="32"/>
  <c r="E357" i="32" s="1"/>
  <c r="M357" i="32"/>
  <c r="S356" i="32" s="1"/>
  <c r="O357" i="32"/>
  <c r="P357" i="32"/>
  <c r="C358" i="32"/>
  <c r="D358" i="32"/>
  <c r="M358" i="32"/>
  <c r="S359" i="32" s="1"/>
  <c r="O358" i="32"/>
  <c r="P358" i="32"/>
  <c r="B359" i="32"/>
  <c r="E359" i="32" s="1"/>
  <c r="M359" i="32"/>
  <c r="S358" i="32" s="1"/>
  <c r="O359" i="32"/>
  <c r="P359" i="32"/>
  <c r="C360" i="32"/>
  <c r="D360" i="32"/>
  <c r="M360" i="32"/>
  <c r="S361" i="32" s="1"/>
  <c r="O360" i="32"/>
  <c r="P360" i="32"/>
  <c r="B361" i="32"/>
  <c r="E361" i="32" s="1"/>
  <c r="M361" i="32"/>
  <c r="R361" i="32" s="1"/>
  <c r="O361" i="32"/>
  <c r="P361" i="32"/>
  <c r="C362" i="32"/>
  <c r="D362" i="32"/>
  <c r="M362" i="32"/>
  <c r="S363" i="32" s="1"/>
  <c r="O362" i="32"/>
  <c r="P362" i="32"/>
  <c r="B363" i="32"/>
  <c r="E363" i="32" s="1"/>
  <c r="M363" i="32"/>
  <c r="S362" i="32" s="1"/>
  <c r="O363" i="32"/>
  <c r="P363" i="32"/>
  <c r="C364" i="32"/>
  <c r="D364" i="32"/>
  <c r="M364" i="32"/>
  <c r="O364" i="32"/>
  <c r="P364" i="32"/>
  <c r="B365" i="32"/>
  <c r="E365" i="32" s="1"/>
  <c r="M365" i="32"/>
  <c r="S364" i="32" s="1"/>
  <c r="O365" i="32"/>
  <c r="P365" i="32"/>
  <c r="C366" i="32"/>
  <c r="D366" i="32"/>
  <c r="M366" i="32"/>
  <c r="S367" i="32" s="1"/>
  <c r="O366" i="32"/>
  <c r="P366" i="32"/>
  <c r="B367" i="32"/>
  <c r="E367" i="32" s="1"/>
  <c r="M367" i="32"/>
  <c r="S366" i="32" s="1"/>
  <c r="O367" i="32"/>
  <c r="P367" i="32"/>
  <c r="C368" i="32"/>
  <c r="D368" i="32"/>
  <c r="M368" i="32"/>
  <c r="S369" i="32" s="1"/>
  <c r="O368" i="32"/>
  <c r="P368" i="32"/>
  <c r="B369" i="32"/>
  <c r="E369" i="32" s="1"/>
  <c r="M369" i="32"/>
  <c r="S368" i="32" s="1"/>
  <c r="O369" i="32"/>
  <c r="P369" i="32"/>
  <c r="C370" i="32"/>
  <c r="D370" i="32"/>
  <c r="M370" i="32"/>
  <c r="R370" i="32" s="1"/>
  <c r="O370" i="32"/>
  <c r="P370" i="32"/>
  <c r="B371" i="32"/>
  <c r="E371" i="32" s="1"/>
  <c r="M371" i="32"/>
  <c r="O371" i="32"/>
  <c r="P371" i="32"/>
  <c r="C372" i="32"/>
  <c r="D372" i="32"/>
  <c r="M372" i="32"/>
  <c r="S373" i="32" s="1"/>
  <c r="O372" i="32"/>
  <c r="P372" i="32"/>
  <c r="B373" i="32"/>
  <c r="E373" i="32" s="1"/>
  <c r="M373" i="32"/>
  <c r="R373" i="32" s="1"/>
  <c r="O373" i="32"/>
  <c r="P373" i="32"/>
  <c r="R104" i="32"/>
  <c r="S44" i="32"/>
  <c r="S378" i="32"/>
  <c r="S258" i="32" l="1"/>
  <c r="U258" i="32" s="1"/>
  <c r="S86" i="32"/>
  <c r="S63" i="32"/>
  <c r="U63" i="32" s="1"/>
  <c r="S51" i="32"/>
  <c r="S42" i="32"/>
  <c r="S395" i="32"/>
  <c r="U395" i="32" s="1"/>
  <c r="R47" i="32"/>
  <c r="U391" i="32"/>
  <c r="V400" i="32"/>
  <c r="R78" i="32"/>
  <c r="U78" i="32" s="1"/>
  <c r="N400" i="32"/>
  <c r="S303" i="32"/>
  <c r="S388" i="32"/>
  <c r="N72" i="32"/>
  <c r="R266" i="32"/>
  <c r="U266" i="32" s="1"/>
  <c r="R251" i="32"/>
  <c r="S248" i="32"/>
  <c r="N156" i="32"/>
  <c r="S116" i="32"/>
  <c r="R110" i="32"/>
  <c r="S96" i="32"/>
  <c r="S74" i="32"/>
  <c r="R64" i="32"/>
  <c r="U64" i="32" s="1"/>
  <c r="N55" i="32"/>
  <c r="Q55" i="32" s="1"/>
  <c r="R55" i="32"/>
  <c r="U55" i="32" s="1"/>
  <c r="R36" i="32"/>
  <c r="Q44" i="32"/>
  <c r="S12" i="32"/>
  <c r="U12" i="32" s="1"/>
  <c r="S11" i="32"/>
  <c r="R288" i="32"/>
  <c r="V14" i="32"/>
  <c r="S153" i="32"/>
  <c r="R295" i="32"/>
  <c r="S84" i="32"/>
  <c r="R329" i="32"/>
  <c r="N312" i="32"/>
  <c r="R306" i="32"/>
  <c r="N306" i="32"/>
  <c r="S220" i="32"/>
  <c r="R283" i="32"/>
  <c r="U283" i="32" s="1"/>
  <c r="R214" i="32"/>
  <c r="U264" i="32"/>
  <c r="S260" i="32"/>
  <c r="N249" i="32"/>
  <c r="Q249" i="32" s="1"/>
  <c r="S249" i="32"/>
  <c r="U249" i="32" s="1"/>
  <c r="R233" i="32"/>
  <c r="U233" i="32" s="1"/>
  <c r="V194" i="32"/>
  <c r="R206" i="32"/>
  <c r="U206" i="32" s="1"/>
  <c r="S168" i="32"/>
  <c r="S155" i="32"/>
  <c r="R156" i="32"/>
  <c r="R161" i="32"/>
  <c r="S161" i="32"/>
  <c r="N160" i="32"/>
  <c r="N148" i="32"/>
  <c r="R141" i="32"/>
  <c r="R132" i="32"/>
  <c r="U132" i="32" s="1"/>
  <c r="R116" i="32"/>
  <c r="N104" i="32"/>
  <c r="S103" i="32"/>
  <c r="U103" i="32" s="1"/>
  <c r="S112" i="32"/>
  <c r="N113" i="32"/>
  <c r="Q113" i="32" s="1"/>
  <c r="T113" i="32" s="1"/>
  <c r="S107" i="32"/>
  <c r="N83" i="32"/>
  <c r="Q83" i="32" s="1"/>
  <c r="T83" i="32" s="1"/>
  <c r="N87" i="32"/>
  <c r="Q87" i="32" s="1"/>
  <c r="R74" i="32"/>
  <c r="V58" i="32"/>
  <c r="R59" i="32"/>
  <c r="V54" i="32"/>
  <c r="S52" i="32"/>
  <c r="U52" i="32" s="1"/>
  <c r="S48" i="32"/>
  <c r="N49" i="32"/>
  <c r="Q49" i="32" s="1"/>
  <c r="Q48" i="32"/>
  <c r="V44" i="32"/>
  <c r="S45" i="32"/>
  <c r="U45" i="32" s="1"/>
  <c r="V46" i="32"/>
  <c r="V34" i="32"/>
  <c r="S34" i="32"/>
  <c r="U34" i="32" s="1"/>
  <c r="N35" i="32"/>
  <c r="Q35" i="32" s="1"/>
  <c r="N28" i="32"/>
  <c r="R28" i="32"/>
  <c r="V28" i="32"/>
  <c r="S33" i="32"/>
  <c r="U33" i="32" s="1"/>
  <c r="Q16" i="32"/>
  <c r="V8" i="32"/>
  <c r="N3" i="32"/>
  <c r="Q3" i="32" s="1"/>
  <c r="T3" i="32" s="1"/>
  <c r="S3" i="32"/>
  <c r="R186" i="32"/>
  <c r="N85" i="32"/>
  <c r="Q85" i="32" s="1"/>
  <c r="V226" i="32"/>
  <c r="R398" i="32"/>
  <c r="N218" i="32"/>
  <c r="S62" i="32"/>
  <c r="U62" i="32" s="1"/>
  <c r="S280" i="32"/>
  <c r="U280" i="32" s="1"/>
  <c r="R349" i="32"/>
  <c r="U349" i="32" s="1"/>
  <c r="N229" i="32"/>
  <c r="Q229" i="32" s="1"/>
  <c r="R35" i="32"/>
  <c r="S163" i="32"/>
  <c r="N131" i="32"/>
  <c r="Q131" i="32" s="1"/>
  <c r="T131" i="32" s="1"/>
  <c r="R68" i="32"/>
  <c r="S9" i="32"/>
  <c r="N34" i="32"/>
  <c r="R131" i="32"/>
  <c r="U131" i="32" s="1"/>
  <c r="V274" i="32"/>
  <c r="N61" i="32"/>
  <c r="Q61" i="32" s="1"/>
  <c r="T61" i="32" s="1"/>
  <c r="N56" i="32"/>
  <c r="S21" i="32"/>
  <c r="R95" i="32"/>
  <c r="Q34" i="32"/>
  <c r="R338" i="32"/>
  <c r="S301" i="32"/>
  <c r="S227" i="32"/>
  <c r="R21" i="32"/>
  <c r="V114" i="32"/>
  <c r="R9" i="32"/>
  <c r="S218" i="32"/>
  <c r="U218" i="32" s="1"/>
  <c r="R267" i="32"/>
  <c r="U267" i="32" s="1"/>
  <c r="R80" i="32"/>
  <c r="N289" i="32"/>
  <c r="Q289" i="32" s="1"/>
  <c r="S184" i="32"/>
  <c r="U184" i="32" s="1"/>
  <c r="R128" i="32"/>
  <c r="U128" i="32" s="1"/>
  <c r="V240" i="32"/>
  <c r="N398" i="32"/>
  <c r="N181" i="32"/>
  <c r="Q181" i="32" s="1"/>
  <c r="R336" i="32"/>
  <c r="R319" i="32"/>
  <c r="R181" i="32"/>
  <c r="U181" i="32" s="1"/>
  <c r="U106" i="32"/>
  <c r="R366" i="32"/>
  <c r="R119" i="32"/>
  <c r="U119" i="32" s="1"/>
  <c r="V330" i="32"/>
  <c r="R376" i="32"/>
  <c r="S223" i="32"/>
  <c r="R109" i="32"/>
  <c r="Q36" i="32"/>
  <c r="N399" i="32"/>
  <c r="Q399" i="32" s="1"/>
  <c r="T399" i="32" s="1"/>
  <c r="V394" i="32"/>
  <c r="N394" i="32"/>
  <c r="S394" i="32"/>
  <c r="U394" i="32" s="1"/>
  <c r="N395" i="32"/>
  <c r="Q395" i="32" s="1"/>
  <c r="S390" i="32"/>
  <c r="N390" i="32"/>
  <c r="V386" i="32"/>
  <c r="R386" i="32"/>
  <c r="Q384" i="32"/>
  <c r="V382" i="32"/>
  <c r="V380" i="32"/>
  <c r="N7" i="32"/>
  <c r="Q7" i="32" s="1"/>
  <c r="N365" i="32"/>
  <c r="Q365" i="32" s="1"/>
  <c r="T365" i="32" s="1"/>
  <c r="N12" i="32"/>
  <c r="S6" i="32"/>
  <c r="R136" i="32"/>
  <c r="R256" i="32"/>
  <c r="Q178" i="32"/>
  <c r="R365" i="32"/>
  <c r="N76" i="32"/>
  <c r="Q8" i="32"/>
  <c r="R72" i="32"/>
  <c r="U72" i="32" s="1"/>
  <c r="V36" i="32"/>
  <c r="N25" i="32"/>
  <c r="Q25" i="32" s="1"/>
  <c r="N384" i="32"/>
  <c r="N226" i="32"/>
  <c r="R93" i="32"/>
  <c r="V74" i="32"/>
  <c r="S83" i="32"/>
  <c r="U83" i="32" s="1"/>
  <c r="V384" i="32"/>
  <c r="Q306" i="32"/>
  <c r="N283" i="32"/>
  <c r="Q283" i="32" s="1"/>
  <c r="T283" i="32" s="1"/>
  <c r="R367" i="32"/>
  <c r="R133" i="32"/>
  <c r="U133" i="32" s="1"/>
  <c r="V116" i="32"/>
  <c r="V82" i="32"/>
  <c r="N307" i="32"/>
  <c r="Q307" i="32" s="1"/>
  <c r="T307" i="32" s="1"/>
  <c r="S265" i="32"/>
  <c r="R372" i="32"/>
  <c r="N223" i="32"/>
  <c r="Q223" i="32" s="1"/>
  <c r="Q256" i="32"/>
  <c r="S371" i="32"/>
  <c r="V76" i="32"/>
  <c r="R22" i="32"/>
  <c r="U22" i="32" s="1"/>
  <c r="N8" i="32"/>
  <c r="S16" i="32"/>
  <c r="R48" i="32"/>
  <c r="R5" i="32"/>
  <c r="S306" i="32"/>
  <c r="S123" i="32"/>
  <c r="Q162" i="32"/>
  <c r="N140" i="32"/>
  <c r="V84" i="32"/>
  <c r="Q80" i="32"/>
  <c r="Q72" i="32"/>
  <c r="N397" i="32"/>
  <c r="Q397" i="32" s="1"/>
  <c r="R227" i="32"/>
  <c r="V90" i="32"/>
  <c r="Q226" i="32"/>
  <c r="N227" i="32"/>
  <c r="Q227" i="32" s="1"/>
  <c r="S113" i="32"/>
  <c r="U113" i="32" s="1"/>
  <c r="S226" i="32"/>
  <c r="U226" i="32" s="1"/>
  <c r="R60" i="32"/>
  <c r="U60" i="32" s="1"/>
  <c r="R8" i="32"/>
  <c r="U8" i="32" s="1"/>
  <c r="S173" i="32"/>
  <c r="V326" i="32"/>
  <c r="Q54" i="32"/>
  <c r="R285" i="32"/>
  <c r="S35" i="32"/>
  <c r="V388" i="32"/>
  <c r="S341" i="32"/>
  <c r="Q264" i="32"/>
  <c r="R201" i="32"/>
  <c r="R148" i="32"/>
  <c r="Q130" i="32"/>
  <c r="Q112" i="32"/>
  <c r="N45" i="32"/>
  <c r="Q45" i="32" s="1"/>
  <c r="N17" i="32"/>
  <c r="Q17" i="32" s="1"/>
  <c r="T17" i="32" s="1"/>
  <c r="S142" i="32"/>
  <c r="U142" i="32" s="1"/>
  <c r="S194" i="32"/>
  <c r="U194" i="32" s="1"/>
  <c r="U222" i="32"/>
  <c r="V174" i="32"/>
  <c r="S384" i="32"/>
  <c r="S376" i="32"/>
  <c r="R25" i="32"/>
  <c r="V258" i="32"/>
  <c r="V306" i="32"/>
  <c r="S326" i="32"/>
  <c r="R150" i="32"/>
  <c r="U150" i="32" s="1"/>
  <c r="R91" i="32"/>
  <c r="N32" i="32"/>
  <c r="S14" i="32"/>
  <c r="U14" i="32" s="1"/>
  <c r="N40" i="32"/>
  <c r="N9" i="32"/>
  <c r="Q9" i="32" s="1"/>
  <c r="N6" i="32"/>
  <c r="S82" i="32"/>
  <c r="U82" i="32" s="1"/>
  <c r="R247" i="32"/>
  <c r="U247" i="32" s="1"/>
  <c r="Q76" i="32"/>
  <c r="S105" i="32"/>
  <c r="U105" i="32" s="1"/>
  <c r="R65" i="32"/>
  <c r="U65" i="32" s="1"/>
  <c r="S385" i="32"/>
  <c r="Q24" i="32"/>
  <c r="N190" i="32"/>
  <c r="N75" i="32"/>
  <c r="Q75" i="32" s="1"/>
  <c r="Q90" i="32"/>
  <c r="N14" i="32"/>
  <c r="R107" i="32"/>
  <c r="S91" i="32"/>
  <c r="S76" i="32"/>
  <c r="N15" i="32"/>
  <c r="Q15" i="32" s="1"/>
  <c r="T15" i="32" s="1"/>
  <c r="V364" i="32"/>
  <c r="U340" i="32"/>
  <c r="N256" i="32"/>
  <c r="V178" i="32"/>
  <c r="V16" i="32"/>
  <c r="U154" i="32"/>
  <c r="Q32" i="32"/>
  <c r="U379" i="32"/>
  <c r="S24" i="32"/>
  <c r="U24" i="32" s="1"/>
  <c r="Q116" i="32"/>
  <c r="N258" i="32"/>
  <c r="N248" i="32"/>
  <c r="N382" i="32"/>
  <c r="R384" i="32"/>
  <c r="V390" i="32"/>
  <c r="R396" i="32"/>
  <c r="U396" i="32" s="1"/>
  <c r="V180" i="32"/>
  <c r="R313" i="32"/>
  <c r="U313" i="32" s="1"/>
  <c r="R290" i="32"/>
  <c r="U290" i="32" s="1"/>
  <c r="R228" i="32"/>
  <c r="V222" i="32"/>
  <c r="N259" i="32"/>
  <c r="Q259" i="32" s="1"/>
  <c r="T259" i="32" s="1"/>
  <c r="Q248" i="32"/>
  <c r="V168" i="32"/>
  <c r="V106" i="32"/>
  <c r="R89" i="32"/>
  <c r="U89" i="32" s="1"/>
  <c r="N30" i="32"/>
  <c r="N37" i="32"/>
  <c r="Q37" i="32" s="1"/>
  <c r="R23" i="32"/>
  <c r="U23" i="32" s="1"/>
  <c r="N64" i="32"/>
  <c r="R54" i="32"/>
  <c r="R174" i="32"/>
  <c r="U174" i="32" s="1"/>
  <c r="N86" i="32"/>
  <c r="S49" i="32"/>
  <c r="U49" i="32" s="1"/>
  <c r="R231" i="32"/>
  <c r="R269" i="32"/>
  <c r="R175" i="32"/>
  <c r="U175" i="32" s="1"/>
  <c r="R127" i="32"/>
  <c r="Q338" i="32"/>
  <c r="V336" i="32"/>
  <c r="N328" i="32"/>
  <c r="N260" i="32"/>
  <c r="Q214" i="32"/>
  <c r="N166" i="32"/>
  <c r="U152" i="32"/>
  <c r="N146" i="32"/>
  <c r="V128" i="32"/>
  <c r="R393" i="32"/>
  <c r="Q228" i="32"/>
  <c r="Q194" i="32"/>
  <c r="Q400" i="32"/>
  <c r="Q174" i="32"/>
  <c r="Q144" i="32"/>
  <c r="Q388" i="32"/>
  <c r="N54" i="32"/>
  <c r="Q168" i="32"/>
  <c r="R342" i="32"/>
  <c r="U342" i="32" s="1"/>
  <c r="N48" i="32"/>
  <c r="N116" i="32"/>
  <c r="Q82" i="32"/>
  <c r="N386" i="32"/>
  <c r="R390" i="32"/>
  <c r="Q180" i="32"/>
  <c r="S334" i="32"/>
  <c r="U334" i="32" s="1"/>
  <c r="S179" i="32"/>
  <c r="N169" i="32"/>
  <c r="Q169" i="32" s="1"/>
  <c r="N51" i="32"/>
  <c r="Q51" i="32" s="1"/>
  <c r="T51" i="32" s="1"/>
  <c r="N36" i="32"/>
  <c r="V12" i="32"/>
  <c r="V2" i="32"/>
  <c r="V40" i="32"/>
  <c r="N16" i="32"/>
  <c r="N33" i="32"/>
  <c r="Q33" i="32" s="1"/>
  <c r="T33" i="32" s="1"/>
  <c r="N44" i="32"/>
  <c r="S56" i="32"/>
  <c r="U56" i="32" s="1"/>
  <c r="N338" i="32"/>
  <c r="N173" i="32"/>
  <c r="Q173" i="32" s="1"/>
  <c r="T173" i="32" s="1"/>
  <c r="S36" i="32"/>
  <c r="S217" i="32"/>
  <c r="Q370" i="32"/>
  <c r="N339" i="32"/>
  <c r="Q339" i="32" s="1"/>
  <c r="T339" i="32" s="1"/>
  <c r="Q230" i="32"/>
  <c r="Q84" i="32"/>
  <c r="N168" i="32"/>
  <c r="V186" i="32"/>
  <c r="V312" i="32"/>
  <c r="Q222" i="32"/>
  <c r="V48" i="32"/>
  <c r="N58" i="32"/>
  <c r="N13" i="32"/>
  <c r="Q13" i="32" s="1"/>
  <c r="R37" i="32"/>
  <c r="U37" i="32" s="1"/>
  <c r="N65" i="32"/>
  <c r="Q65" i="32" s="1"/>
  <c r="T65" i="32" s="1"/>
  <c r="N174" i="32"/>
  <c r="Q258" i="32"/>
  <c r="R180" i="32"/>
  <c r="U180" i="32" s="1"/>
  <c r="R168" i="32"/>
  <c r="R388" i="32"/>
  <c r="S259" i="32"/>
  <c r="U259" i="32" s="1"/>
  <c r="V328" i="32"/>
  <c r="N82" i="32"/>
  <c r="N380" i="32"/>
  <c r="N388" i="32"/>
  <c r="N391" i="32"/>
  <c r="Q391" i="32" s="1"/>
  <c r="T391" i="32" s="1"/>
  <c r="N313" i="32"/>
  <c r="Q313" i="32" s="1"/>
  <c r="N228" i="32"/>
  <c r="S240" i="32"/>
  <c r="R223" i="32"/>
  <c r="S195" i="32"/>
  <c r="U195" i="32" s="1"/>
  <c r="R6" i="32"/>
  <c r="R155" i="32"/>
  <c r="V256" i="32"/>
  <c r="S146" i="32"/>
  <c r="N155" i="32"/>
  <c r="Q155" i="32" s="1"/>
  <c r="T155" i="32" s="1"/>
  <c r="S166" i="32"/>
  <c r="N130" i="32"/>
  <c r="Q106" i="32"/>
  <c r="N84" i="32"/>
  <c r="S13" i="32"/>
  <c r="U13" i="32" s="1"/>
  <c r="N2" i="32"/>
  <c r="N41" i="32"/>
  <c r="Q41" i="32" s="1"/>
  <c r="S41" i="32"/>
  <c r="U41" i="32" s="1"/>
  <c r="U44" i="32"/>
  <c r="V6" i="32"/>
  <c r="R312" i="32"/>
  <c r="U312" i="32" s="1"/>
  <c r="R84" i="32"/>
  <c r="N59" i="32"/>
  <c r="Q59" i="32" s="1"/>
  <c r="T59" i="32" s="1"/>
  <c r="R179" i="32"/>
  <c r="S40" i="32"/>
  <c r="N321" i="32"/>
  <c r="Q321" i="32" s="1"/>
  <c r="T321" i="32" s="1"/>
  <c r="N276" i="32"/>
  <c r="V276" i="32"/>
  <c r="N194" i="32"/>
  <c r="V130" i="32"/>
  <c r="Q40" i="32"/>
  <c r="R382" i="32"/>
  <c r="U382" i="32" s="1"/>
  <c r="R400" i="32"/>
  <c r="U400" i="32" s="1"/>
  <c r="N24" i="32"/>
  <c r="N117" i="32"/>
  <c r="Q117" i="32" s="1"/>
  <c r="N74" i="32"/>
  <c r="S380" i="32"/>
  <c r="N385" i="32"/>
  <c r="Q385" i="32" s="1"/>
  <c r="T385" i="32" s="1"/>
  <c r="N396" i="32"/>
  <c r="N180" i="32"/>
  <c r="Q312" i="32"/>
  <c r="V228" i="32"/>
  <c r="N222" i="32"/>
  <c r="N195" i="32"/>
  <c r="Q195" i="32" s="1"/>
  <c r="T195" i="32" s="1"/>
  <c r="V154" i="32"/>
  <c r="R130" i="32"/>
  <c r="U130" i="32" s="1"/>
  <c r="N106" i="32"/>
  <c r="R3" i="32"/>
  <c r="Q6" i="32"/>
  <c r="N175" i="32"/>
  <c r="V86" i="32"/>
  <c r="S59" i="32"/>
  <c r="S87" i="32"/>
  <c r="U87" i="32" s="1"/>
  <c r="N383" i="32"/>
  <c r="Q383" i="32" s="1"/>
  <c r="T383" i="32" s="1"/>
  <c r="N401" i="32"/>
  <c r="Q401" i="32" s="1"/>
  <c r="T401" i="32" s="1"/>
  <c r="V378" i="32"/>
  <c r="N378" i="32"/>
  <c r="R378" i="32"/>
  <c r="U378" i="32" s="1"/>
  <c r="N379" i="32"/>
  <c r="Q379" i="32" s="1"/>
  <c r="Q364" i="32"/>
  <c r="N364" i="32"/>
  <c r="N377" i="32"/>
  <c r="Q377" i="32" s="1"/>
  <c r="Q376" i="32"/>
  <c r="U377" i="32"/>
  <c r="N376" i="32"/>
  <c r="N375" i="32"/>
  <c r="Q375" i="32" s="1"/>
  <c r="T375" i="32" s="1"/>
  <c r="V374" i="32"/>
  <c r="N374" i="32"/>
  <c r="S372" i="32"/>
  <c r="N372" i="32"/>
  <c r="N373" i="32"/>
  <c r="Q373" i="32" s="1"/>
  <c r="T373" i="32" s="1"/>
  <c r="Q372" i="32"/>
  <c r="V372" i="32"/>
  <c r="U373" i="32"/>
  <c r="U366" i="32"/>
  <c r="U367" i="32"/>
  <c r="V366" i="32"/>
  <c r="N367" i="32"/>
  <c r="Q367" i="32" s="1"/>
  <c r="T367" i="32" s="1"/>
  <c r="Q366" i="32"/>
  <c r="R363" i="32"/>
  <c r="U363" i="32" s="1"/>
  <c r="V362" i="32"/>
  <c r="N362" i="32"/>
  <c r="Q362" i="32"/>
  <c r="R362" i="32"/>
  <c r="U362" i="32" s="1"/>
  <c r="N363" i="32"/>
  <c r="Q363" i="32" s="1"/>
  <c r="Q334" i="32"/>
  <c r="N335" i="32"/>
  <c r="Q335" i="32" s="1"/>
  <c r="T335" i="32" s="1"/>
  <c r="V334" i="32"/>
  <c r="N334" i="32"/>
  <c r="S335" i="32"/>
  <c r="U335" i="32" s="1"/>
  <c r="R270" i="32"/>
  <c r="U271" i="32"/>
  <c r="R358" i="32"/>
  <c r="U358" i="32" s="1"/>
  <c r="U354" i="32"/>
  <c r="V354" i="32"/>
  <c r="S355" i="32"/>
  <c r="R360" i="32"/>
  <c r="V360" i="32"/>
  <c r="U361" i="32"/>
  <c r="V352" i="32"/>
  <c r="Q352" i="32"/>
  <c r="N352" i="32"/>
  <c r="S353" i="32"/>
  <c r="N353" i="32"/>
  <c r="Q353" i="32" s="1"/>
  <c r="R351" i="32"/>
  <c r="Q348" i="32"/>
  <c r="V348" i="32"/>
  <c r="N344" i="32"/>
  <c r="V344" i="32"/>
  <c r="R345" i="32"/>
  <c r="N345" i="32"/>
  <c r="Q345" i="32" s="1"/>
  <c r="T345" i="32" s="1"/>
  <c r="S344" i="32"/>
  <c r="U344" i="32" s="1"/>
  <c r="N342" i="32"/>
  <c r="V342" i="32"/>
  <c r="R343" i="32"/>
  <c r="N343" i="32"/>
  <c r="Q343" i="32" s="1"/>
  <c r="Q342" i="32"/>
  <c r="N336" i="32"/>
  <c r="N332" i="32"/>
  <c r="R333" i="32"/>
  <c r="Q332" i="32"/>
  <c r="S330" i="32"/>
  <c r="N330" i="32"/>
  <c r="N331" i="32"/>
  <c r="Q331" i="32" s="1"/>
  <c r="R330" i="32"/>
  <c r="S331" i="32"/>
  <c r="U331" i="32" s="1"/>
  <c r="Q330" i="32"/>
  <c r="N329" i="32"/>
  <c r="Q329" i="32" s="1"/>
  <c r="T329" i="32" s="1"/>
  <c r="Q328" i="32"/>
  <c r="N327" i="32"/>
  <c r="Q327" i="32" s="1"/>
  <c r="T327" i="32" s="1"/>
  <c r="N326" i="32"/>
  <c r="Q326" i="32"/>
  <c r="S327" i="32"/>
  <c r="U327" i="32" s="1"/>
  <c r="R326" i="32"/>
  <c r="U268" i="32"/>
  <c r="N269" i="32"/>
  <c r="Q269" i="32" s="1"/>
  <c r="T269" i="32" s="1"/>
  <c r="S269" i="32"/>
  <c r="N268" i="32"/>
  <c r="V268" i="32"/>
  <c r="U322" i="32"/>
  <c r="Q320" i="32"/>
  <c r="N320" i="32"/>
  <c r="V320" i="32"/>
  <c r="R320" i="32"/>
  <c r="U320" i="32" s="1"/>
  <c r="R317" i="32"/>
  <c r="U316" i="32"/>
  <c r="Q316" i="32"/>
  <c r="N316" i="32"/>
  <c r="V316" i="32"/>
  <c r="N317" i="32"/>
  <c r="Q317" i="32" s="1"/>
  <c r="T317" i="32" s="1"/>
  <c r="S317" i="32"/>
  <c r="V314" i="32"/>
  <c r="S314" i="32"/>
  <c r="N315" i="32"/>
  <c r="Q315" i="32" s="1"/>
  <c r="N311" i="32"/>
  <c r="Q311" i="32" s="1"/>
  <c r="R311" i="32"/>
  <c r="S310" i="32"/>
  <c r="V310" i="32"/>
  <c r="R309" i="32"/>
  <c r="Q262" i="32"/>
  <c r="R263" i="32"/>
  <c r="U262" i="32"/>
  <c r="N263" i="32"/>
  <c r="N262" i="32"/>
  <c r="S263" i="32"/>
  <c r="V262" i="32"/>
  <c r="N302" i="32"/>
  <c r="U302" i="32"/>
  <c r="R303" i="32"/>
  <c r="Q302" i="32"/>
  <c r="V302" i="32"/>
  <c r="N303" i="32"/>
  <c r="Q303" i="32" s="1"/>
  <c r="T303" i="32" s="1"/>
  <c r="V294" i="32"/>
  <c r="N291" i="32"/>
  <c r="Q291" i="32" s="1"/>
  <c r="U307" i="32"/>
  <c r="R304" i="32"/>
  <c r="N300" i="32"/>
  <c r="R301" i="32"/>
  <c r="N301" i="32"/>
  <c r="Q301" i="32" s="1"/>
  <c r="T301" i="32" s="1"/>
  <c r="V300" i="32"/>
  <c r="S300" i="32"/>
  <c r="U300" i="32" s="1"/>
  <c r="Q300" i="32"/>
  <c r="V298" i="32"/>
  <c r="R298" i="32"/>
  <c r="N298" i="32"/>
  <c r="S296" i="32"/>
  <c r="U296" i="32" s="1"/>
  <c r="Q296" i="32"/>
  <c r="N296" i="32"/>
  <c r="N297" i="32"/>
  <c r="Q297" i="32" s="1"/>
  <c r="T297" i="32" s="1"/>
  <c r="V296" i="32"/>
  <c r="S297" i="32"/>
  <c r="U297" i="32" s="1"/>
  <c r="R292" i="32"/>
  <c r="U292" i="32" s="1"/>
  <c r="N292" i="32"/>
  <c r="Q292" i="32"/>
  <c r="V292" i="32"/>
  <c r="R293" i="32"/>
  <c r="U293" i="32" s="1"/>
  <c r="N293" i="32"/>
  <c r="Q293" i="32" s="1"/>
  <c r="T293" i="32" s="1"/>
  <c r="U278" i="32"/>
  <c r="S279" i="32"/>
  <c r="S288" i="32"/>
  <c r="R289" i="32"/>
  <c r="U289" i="32" s="1"/>
  <c r="V288" i="32"/>
  <c r="Q288" i="32"/>
  <c r="N286" i="32"/>
  <c r="R287" i="32"/>
  <c r="Q286" i="32"/>
  <c r="N287" i="32"/>
  <c r="Q287" i="32" s="1"/>
  <c r="N281" i="32"/>
  <c r="Q281" i="32" s="1"/>
  <c r="T281" i="32" s="1"/>
  <c r="N280" i="32"/>
  <c r="V280" i="32"/>
  <c r="S281" i="32"/>
  <c r="U281" i="32" s="1"/>
  <c r="R277" i="32"/>
  <c r="U277" i="32" s="1"/>
  <c r="Q276" i="32"/>
  <c r="R276" i="32"/>
  <c r="U276" i="32" s="1"/>
  <c r="N277" i="32"/>
  <c r="Q277" i="32" s="1"/>
  <c r="T277" i="32" s="1"/>
  <c r="R275" i="32"/>
  <c r="U275" i="32" s="1"/>
  <c r="N274" i="32"/>
  <c r="R274" i="32"/>
  <c r="N272" i="32"/>
  <c r="R272" i="32"/>
  <c r="U272" i="32" s="1"/>
  <c r="V272" i="32"/>
  <c r="S273" i="32"/>
  <c r="V266" i="32"/>
  <c r="Q266" i="32"/>
  <c r="V264" i="32"/>
  <c r="R265" i="32"/>
  <c r="N265" i="32"/>
  <c r="Q265" i="32" s="1"/>
  <c r="T265" i="32" s="1"/>
  <c r="N264" i="32"/>
  <c r="N261" i="32"/>
  <c r="Q261" i="32" s="1"/>
  <c r="T261" i="32" s="1"/>
  <c r="R39" i="32"/>
  <c r="N38" i="32"/>
  <c r="S38" i="32"/>
  <c r="R323" i="32"/>
  <c r="V322" i="32"/>
  <c r="N340" i="32"/>
  <c r="N299" i="32"/>
  <c r="Q299" i="32" s="1"/>
  <c r="T299" i="32" s="1"/>
  <c r="V278" i="32"/>
  <c r="N172" i="32"/>
  <c r="R392" i="32"/>
  <c r="U392" i="32" s="1"/>
  <c r="S393" i="32"/>
  <c r="N393" i="32"/>
  <c r="Q393" i="32" s="1"/>
  <c r="N285" i="32"/>
  <c r="Q285" i="32" s="1"/>
  <c r="T285" i="32" s="1"/>
  <c r="U343" i="32"/>
  <c r="R146" i="32"/>
  <c r="N341" i="32"/>
  <c r="Q341" i="32" s="1"/>
  <c r="T341" i="32" s="1"/>
  <c r="R310" i="32"/>
  <c r="R369" i="32"/>
  <c r="U369" i="32" s="1"/>
  <c r="N355" i="32"/>
  <c r="N153" i="32"/>
  <c r="Q153" i="32" s="1"/>
  <c r="T153" i="32" s="1"/>
  <c r="R166" i="32"/>
  <c r="R279" i="32"/>
  <c r="S210" i="32"/>
  <c r="Q172" i="32"/>
  <c r="R353" i="32"/>
  <c r="S352" i="32"/>
  <c r="U352" i="32" s="1"/>
  <c r="Q344" i="32"/>
  <c r="S345" i="32"/>
  <c r="S261" i="32"/>
  <c r="U261" i="32" s="1"/>
  <c r="R260" i="32"/>
  <c r="V242" i="32"/>
  <c r="N242" i="32"/>
  <c r="S224" i="32"/>
  <c r="U224" i="32" s="1"/>
  <c r="R225" i="32"/>
  <c r="U387" i="32"/>
  <c r="Q166" i="32"/>
  <c r="V284" i="32"/>
  <c r="N294" i="32"/>
  <c r="N214" i="32"/>
  <c r="N337" i="32"/>
  <c r="Q337" i="32" s="1"/>
  <c r="T337" i="32" s="1"/>
  <c r="V392" i="32"/>
  <c r="V282" i="32"/>
  <c r="Q270" i="32"/>
  <c r="Q356" i="32"/>
  <c r="N368" i="32"/>
  <c r="Q146" i="32"/>
  <c r="R173" i="32"/>
  <c r="V166" i="32"/>
  <c r="S298" i="32"/>
  <c r="Q354" i="32"/>
  <c r="V324" i="32"/>
  <c r="S274" i="32"/>
  <c r="N275" i="32"/>
  <c r="N253" i="32"/>
  <c r="Q253" i="32" s="1"/>
  <c r="S241" i="32"/>
  <c r="U241" i="32" s="1"/>
  <c r="R240" i="32"/>
  <c r="V338" i="32"/>
  <c r="R339" i="32"/>
  <c r="U339" i="32" s="1"/>
  <c r="R158" i="32"/>
  <c r="U158" i="32" s="1"/>
  <c r="N158" i="32"/>
  <c r="N284" i="32"/>
  <c r="R171" i="32"/>
  <c r="U171" i="32" s="1"/>
  <c r="S336" i="32"/>
  <c r="V340" i="32"/>
  <c r="S311" i="32"/>
  <c r="N278" i="32"/>
  <c r="Q282" i="32"/>
  <c r="S185" i="32"/>
  <c r="U185" i="32" s="1"/>
  <c r="N178" i="32"/>
  <c r="N167" i="32"/>
  <c r="Q167" i="32" s="1"/>
  <c r="R299" i="32"/>
  <c r="U299" i="32" s="1"/>
  <c r="S285" i="32"/>
  <c r="S270" i="32"/>
  <c r="S338" i="32"/>
  <c r="S167" i="32"/>
  <c r="U167" i="32" s="1"/>
  <c r="N361" i="32"/>
  <c r="Q361" i="32" s="1"/>
  <c r="T361" i="32" s="1"/>
  <c r="N360" i="32"/>
  <c r="S360" i="32"/>
  <c r="S357" i="32"/>
  <c r="R356" i="32"/>
  <c r="U356" i="32" s="1"/>
  <c r="R101" i="32"/>
  <c r="N101" i="32"/>
  <c r="Q101" i="32" s="1"/>
  <c r="T101" i="32" s="1"/>
  <c r="S17" i="32"/>
  <c r="U17" i="32" s="1"/>
  <c r="R16" i="32"/>
  <c r="S5" i="32"/>
  <c r="R4" i="32"/>
  <c r="U4" i="32" s="1"/>
  <c r="N215" i="32"/>
  <c r="Q215" i="32" s="1"/>
  <c r="S214" i="32"/>
  <c r="R337" i="32"/>
  <c r="U337" i="32" s="1"/>
  <c r="U169" i="32"/>
  <c r="Q284" i="32"/>
  <c r="V170" i="32"/>
  <c r="Q336" i="32"/>
  <c r="N392" i="32"/>
  <c r="Q310" i="32"/>
  <c r="N279" i="32"/>
  <c r="Q279" i="32" s="1"/>
  <c r="N282" i="32"/>
  <c r="N179" i="32"/>
  <c r="Q179" i="32" s="1"/>
  <c r="T179" i="32" s="1"/>
  <c r="V146" i="32"/>
  <c r="R215" i="32"/>
  <c r="U215" i="32" s="1"/>
  <c r="R355" i="32"/>
  <c r="R153" i="32"/>
  <c r="V270" i="32"/>
  <c r="S398" i="32"/>
  <c r="U398" i="32" s="1"/>
  <c r="R399" i="32"/>
  <c r="U399" i="32" s="1"/>
  <c r="V56" i="32"/>
  <c r="Q294" i="32"/>
  <c r="N348" i="32"/>
  <c r="N270" i="32"/>
  <c r="Q56" i="32"/>
  <c r="U284" i="32"/>
  <c r="V398" i="32"/>
  <c r="N310" i="32"/>
  <c r="Q278" i="32"/>
  <c r="N271" i="32"/>
  <c r="Q271" i="32" s="1"/>
  <c r="T271" i="32" s="1"/>
  <c r="N354" i="32"/>
  <c r="R178" i="32"/>
  <c r="U178" i="32" s="1"/>
  <c r="S295" i="32"/>
  <c r="V150" i="32"/>
  <c r="V38" i="32"/>
  <c r="S365" i="32"/>
  <c r="U365" i="32" s="1"/>
  <c r="R364" i="32"/>
  <c r="U364" i="32" s="1"/>
  <c r="N266" i="32"/>
  <c r="N267" i="32"/>
  <c r="N57" i="32"/>
  <c r="Q57" i="32" s="1"/>
  <c r="T57" i="32" s="1"/>
  <c r="S147" i="32"/>
  <c r="U147" i="32" s="1"/>
  <c r="R348" i="32"/>
  <c r="U348" i="32" s="1"/>
  <c r="V172" i="32"/>
  <c r="R193" i="32"/>
  <c r="N295" i="32"/>
  <c r="Q295" i="32" s="1"/>
  <c r="T295" i="32" s="1"/>
  <c r="N349" i="32"/>
  <c r="Q298" i="32"/>
  <c r="R282" i="32"/>
  <c r="U282" i="32" s="1"/>
  <c r="V200" i="32"/>
  <c r="R294" i="32"/>
  <c r="U294" i="32" s="1"/>
  <c r="R346" i="32"/>
  <c r="R191" i="32"/>
  <c r="R286" i="32"/>
  <c r="U286" i="32" s="1"/>
  <c r="S287" i="32"/>
  <c r="V286" i="32"/>
  <c r="S25" i="32"/>
  <c r="V24" i="32"/>
  <c r="Q280" i="32"/>
  <c r="N211" i="32"/>
  <c r="Q211" i="32" s="1"/>
  <c r="T211" i="32" s="1"/>
  <c r="V18" i="32"/>
  <c r="N387" i="32"/>
  <c r="V396" i="32"/>
  <c r="N102" i="32"/>
  <c r="Q382" i="32"/>
  <c r="Q386" i="32"/>
  <c r="Q390" i="32"/>
  <c r="S134" i="32"/>
  <c r="U134" i="32" s="1"/>
  <c r="Q378" i="32"/>
  <c r="R383" i="32"/>
  <c r="U383" i="32" s="1"/>
  <c r="S386" i="32"/>
  <c r="U389" i="32"/>
  <c r="Q392" i="32"/>
  <c r="Q396" i="32"/>
  <c r="R401" i="32"/>
  <c r="Q192" i="32"/>
  <c r="N147" i="32"/>
  <c r="Q147" i="32" s="1"/>
  <c r="Q398" i="32"/>
  <c r="R209" i="32"/>
  <c r="U209" i="32" s="1"/>
  <c r="N366" i="32"/>
  <c r="Q290" i="32"/>
  <c r="Q268" i="32"/>
  <c r="N200" i="32"/>
  <c r="N191" i="32"/>
  <c r="Q191" i="32" s="1"/>
  <c r="T191" i="32" s="1"/>
  <c r="S244" i="32"/>
  <c r="U244" i="32" s="1"/>
  <c r="S256" i="32"/>
  <c r="N243" i="32"/>
  <c r="Q243" i="32" s="1"/>
  <c r="Q240" i="32"/>
  <c r="R230" i="32"/>
  <c r="U230" i="32" s="1"/>
  <c r="Q242" i="32"/>
  <c r="Q208" i="32"/>
  <c r="R242" i="32"/>
  <c r="U242" i="32" s="1"/>
  <c r="V244" i="32"/>
  <c r="N252" i="32"/>
  <c r="R203" i="32"/>
  <c r="N230" i="32"/>
  <c r="R208" i="32"/>
  <c r="U208" i="32" s="1"/>
  <c r="N244" i="32"/>
  <c r="S231" i="32"/>
  <c r="R257" i="32"/>
  <c r="U257" i="32" s="1"/>
  <c r="N231" i="32"/>
  <c r="Q231" i="32" s="1"/>
  <c r="N209" i="32"/>
  <c r="Q209" i="32" s="1"/>
  <c r="T209" i="32" s="1"/>
  <c r="R243" i="32"/>
  <c r="U243" i="32" s="1"/>
  <c r="N208" i="32"/>
  <c r="N202" i="32"/>
  <c r="Q244" i="32"/>
  <c r="V250" i="32"/>
  <c r="N241" i="32"/>
  <c r="Q241" i="32" s="1"/>
  <c r="N257" i="32"/>
  <c r="Q257" i="32" s="1"/>
  <c r="T257" i="32" s="1"/>
  <c r="N240" i="32"/>
  <c r="V260" i="32"/>
  <c r="Q260" i="32"/>
  <c r="S254" i="32"/>
  <c r="U254" i="32" s="1"/>
  <c r="N254" i="32"/>
  <c r="S255" i="32"/>
  <c r="U255" i="32" s="1"/>
  <c r="N255" i="32"/>
  <c r="Q255" i="32" s="1"/>
  <c r="T255" i="32" s="1"/>
  <c r="Q254" i="32"/>
  <c r="V254" i="32"/>
  <c r="R253" i="32"/>
  <c r="U250" i="32"/>
  <c r="N251" i="32"/>
  <c r="Q251" i="32" s="1"/>
  <c r="S251" i="32"/>
  <c r="N250" i="32"/>
  <c r="Q250" i="32"/>
  <c r="N238" i="32"/>
  <c r="V238" i="32"/>
  <c r="S238" i="32"/>
  <c r="U239" i="32"/>
  <c r="Q238" i="32"/>
  <c r="N239" i="32"/>
  <c r="Q239" i="32" s="1"/>
  <c r="T239" i="32" s="1"/>
  <c r="R238" i="32"/>
  <c r="V248" i="32"/>
  <c r="R248" i="32"/>
  <c r="V246" i="32"/>
  <c r="Q246" i="32"/>
  <c r="N247" i="32"/>
  <c r="Q247" i="32" s="1"/>
  <c r="T247" i="32" s="1"/>
  <c r="R246" i="32"/>
  <c r="U246" i="32" s="1"/>
  <c r="N246" i="32"/>
  <c r="S245" i="32"/>
  <c r="U245" i="32" s="1"/>
  <c r="N245" i="32"/>
  <c r="Q245" i="32" s="1"/>
  <c r="V236" i="32"/>
  <c r="R237" i="32"/>
  <c r="U237" i="32" s="1"/>
  <c r="N237" i="32"/>
  <c r="Q237" i="32" s="1"/>
  <c r="T237" i="32" s="1"/>
  <c r="Q236" i="32"/>
  <c r="N236" i="32"/>
  <c r="R236" i="32"/>
  <c r="U236" i="32" s="1"/>
  <c r="N232" i="32"/>
  <c r="Q232" i="32"/>
  <c r="V232" i="32"/>
  <c r="R232" i="32"/>
  <c r="U232" i="32" s="1"/>
  <c r="N233" i="32"/>
  <c r="Q233" i="32" s="1"/>
  <c r="Q220" i="32"/>
  <c r="N220" i="32"/>
  <c r="N221" i="32"/>
  <c r="Q221" i="32" s="1"/>
  <c r="V220" i="32"/>
  <c r="R220" i="32"/>
  <c r="R234" i="32"/>
  <c r="V230" i="32"/>
  <c r="U229" i="32"/>
  <c r="S228" i="32"/>
  <c r="Q224" i="32"/>
  <c r="N224" i="32"/>
  <c r="V224" i="32"/>
  <c r="N225" i="32"/>
  <c r="Q225" i="32" s="1"/>
  <c r="T225" i="32" s="1"/>
  <c r="S225" i="32"/>
  <c r="N219" i="32"/>
  <c r="Q219" i="32" s="1"/>
  <c r="T219" i="32" s="1"/>
  <c r="Q218" i="32"/>
  <c r="S219" i="32"/>
  <c r="U219" i="32" s="1"/>
  <c r="V218" i="32"/>
  <c r="R212" i="32"/>
  <c r="U212" i="32" s="1"/>
  <c r="Q212" i="32"/>
  <c r="N213" i="32"/>
  <c r="Q213" i="32" s="1"/>
  <c r="T213" i="32" s="1"/>
  <c r="V208" i="32"/>
  <c r="Q204" i="32"/>
  <c r="N204" i="32"/>
  <c r="R204" i="32"/>
  <c r="N205" i="32"/>
  <c r="Q205" i="32" s="1"/>
  <c r="T205" i="32" s="1"/>
  <c r="R205" i="32"/>
  <c r="U205" i="32" s="1"/>
  <c r="V204" i="32"/>
  <c r="S204" i="32"/>
  <c r="R217" i="32"/>
  <c r="U216" i="32"/>
  <c r="Q216" i="32"/>
  <c r="N216" i="32"/>
  <c r="N217" i="32"/>
  <c r="Q217" i="32" s="1"/>
  <c r="V216" i="32"/>
  <c r="V214" i="32"/>
  <c r="R210" i="32"/>
  <c r="V210" i="32"/>
  <c r="S211" i="32"/>
  <c r="U211" i="32" s="1"/>
  <c r="Q210" i="32"/>
  <c r="N210" i="32"/>
  <c r="V206" i="32"/>
  <c r="Q206" i="32"/>
  <c r="N206" i="32"/>
  <c r="N207" i="32"/>
  <c r="Q207" i="32" s="1"/>
  <c r="T207" i="32" s="1"/>
  <c r="R207" i="32"/>
  <c r="U207" i="32" s="1"/>
  <c r="V202" i="32"/>
  <c r="N203" i="32"/>
  <c r="Q203" i="32" s="1"/>
  <c r="R202" i="32"/>
  <c r="U202" i="32" s="1"/>
  <c r="S203" i="32"/>
  <c r="Q202" i="32"/>
  <c r="V78" i="32"/>
  <c r="N78" i="32"/>
  <c r="N79" i="32"/>
  <c r="Q79" i="32" s="1"/>
  <c r="T79" i="32" s="1"/>
  <c r="R79" i="32"/>
  <c r="U79" i="32" s="1"/>
  <c r="Q78" i="32"/>
  <c r="N198" i="32"/>
  <c r="R199" i="32"/>
  <c r="N199" i="32"/>
  <c r="Q199" i="32" s="1"/>
  <c r="T199" i="32" s="1"/>
  <c r="R198" i="32"/>
  <c r="U198" i="32" s="1"/>
  <c r="S199" i="32"/>
  <c r="V198" i="32"/>
  <c r="Q198" i="32"/>
  <c r="U196" i="32"/>
  <c r="V196" i="32"/>
  <c r="N197" i="32"/>
  <c r="R197" i="32"/>
  <c r="Q196" i="32"/>
  <c r="N192" i="32"/>
  <c r="S193" i="32"/>
  <c r="N193" i="32"/>
  <c r="Q193" i="32" s="1"/>
  <c r="T193" i="32" s="1"/>
  <c r="V192" i="32"/>
  <c r="R192" i="32"/>
  <c r="U192" i="32" s="1"/>
  <c r="R190" i="32"/>
  <c r="U190" i="32" s="1"/>
  <c r="S191" i="32"/>
  <c r="V190" i="32"/>
  <c r="Q190" i="32"/>
  <c r="V188" i="32"/>
  <c r="Q188" i="32"/>
  <c r="N188" i="32"/>
  <c r="R189" i="32"/>
  <c r="R187" i="32"/>
  <c r="U187" i="32" s="1"/>
  <c r="Q186" i="32"/>
  <c r="S186" i="32"/>
  <c r="N187" i="32"/>
  <c r="Q187" i="32" s="1"/>
  <c r="N186" i="32"/>
  <c r="Q184" i="32"/>
  <c r="V184" i="32"/>
  <c r="N185" i="32"/>
  <c r="Q185" i="32" s="1"/>
  <c r="N184" i="32"/>
  <c r="S183" i="32"/>
  <c r="V182" i="32"/>
  <c r="N182" i="32"/>
  <c r="R177" i="32"/>
  <c r="N177" i="32"/>
  <c r="Q177" i="32" s="1"/>
  <c r="T177" i="32" s="1"/>
  <c r="Q176" i="32"/>
  <c r="V176" i="32"/>
  <c r="S177" i="32"/>
  <c r="N176" i="32"/>
  <c r="U176" i="32"/>
  <c r="N170" i="32"/>
  <c r="R170" i="32"/>
  <c r="U170" i="32" s="1"/>
  <c r="Q170" i="32"/>
  <c r="N171" i="32"/>
  <c r="Q171" i="32" s="1"/>
  <c r="T171" i="32" s="1"/>
  <c r="N165" i="32"/>
  <c r="Q165" i="32" s="1"/>
  <c r="T165" i="32" s="1"/>
  <c r="R165" i="32"/>
  <c r="Q164" i="32"/>
  <c r="Q150" i="32"/>
  <c r="N151" i="32"/>
  <c r="Q151" i="32" s="1"/>
  <c r="N150" i="32"/>
  <c r="R151" i="32"/>
  <c r="U151" i="32" s="1"/>
  <c r="V162" i="32"/>
  <c r="U160" i="32"/>
  <c r="V160" i="32"/>
  <c r="Q160" i="32"/>
  <c r="N161" i="32"/>
  <c r="Q161" i="32" s="1"/>
  <c r="T161" i="32" s="1"/>
  <c r="V158" i="32"/>
  <c r="N159" i="32"/>
  <c r="Q159" i="32" s="1"/>
  <c r="T159" i="32" s="1"/>
  <c r="R159" i="32"/>
  <c r="U159" i="32" s="1"/>
  <c r="Q158" i="32"/>
  <c r="S156" i="32"/>
  <c r="U157" i="32"/>
  <c r="V156" i="32"/>
  <c r="Q156" i="32"/>
  <c r="N157" i="32"/>
  <c r="Q157" i="32" s="1"/>
  <c r="N154" i="32"/>
  <c r="V152" i="32"/>
  <c r="N152" i="32"/>
  <c r="Q152" i="32"/>
  <c r="N20" i="32"/>
  <c r="V20" i="32"/>
  <c r="Q20" i="32"/>
  <c r="U20" i="32"/>
  <c r="N21" i="32"/>
  <c r="Q21" i="32" s="1"/>
  <c r="T21" i="32" s="1"/>
  <c r="S145" i="32"/>
  <c r="U145" i="32" s="1"/>
  <c r="S144" i="32"/>
  <c r="N144" i="32"/>
  <c r="V144" i="32"/>
  <c r="N145" i="32"/>
  <c r="Q145" i="32" s="1"/>
  <c r="T145" i="32" s="1"/>
  <c r="R144" i="32"/>
  <c r="Q142" i="32"/>
  <c r="N143" i="32"/>
  <c r="Q143" i="32" s="1"/>
  <c r="V142" i="32"/>
  <c r="N142" i="32"/>
  <c r="S143" i="32"/>
  <c r="U143" i="32" s="1"/>
  <c r="Q140" i="32"/>
  <c r="R140" i="32"/>
  <c r="U140" i="32" s="1"/>
  <c r="N141" i="32"/>
  <c r="V140" i="32"/>
  <c r="S141" i="32"/>
  <c r="S139" i="32"/>
  <c r="S136" i="32"/>
  <c r="U137" i="32"/>
  <c r="N136" i="32"/>
  <c r="N137" i="32"/>
  <c r="V136" i="32"/>
  <c r="V134" i="32"/>
  <c r="N134" i="32"/>
  <c r="N135" i="32"/>
  <c r="Q135" i="32" s="1"/>
  <c r="S135" i="32"/>
  <c r="U135" i="32" s="1"/>
  <c r="Q134" i="32"/>
  <c r="V132" i="32"/>
  <c r="N133" i="32"/>
  <c r="Q133" i="32" s="1"/>
  <c r="T133" i="32" s="1"/>
  <c r="N132" i="32"/>
  <c r="Q132" i="32"/>
  <c r="Q128" i="32"/>
  <c r="N128" i="32"/>
  <c r="R129" i="32"/>
  <c r="U129" i="32" s="1"/>
  <c r="N129" i="32"/>
  <c r="Q129" i="32" s="1"/>
  <c r="T129" i="32" s="1"/>
  <c r="N111" i="32"/>
  <c r="Q111" i="32" s="1"/>
  <c r="T111" i="32" s="1"/>
  <c r="Q110" i="32"/>
  <c r="V110" i="32"/>
  <c r="S110" i="32"/>
  <c r="U111" i="32"/>
  <c r="N110" i="32"/>
  <c r="V126" i="32"/>
  <c r="R126" i="32"/>
  <c r="U126" i="32" s="1"/>
  <c r="N126" i="32"/>
  <c r="S125" i="32"/>
  <c r="U122" i="32"/>
  <c r="V120" i="32"/>
  <c r="N120" i="32"/>
  <c r="S120" i="32"/>
  <c r="N121" i="32"/>
  <c r="Q121" i="32" s="1"/>
  <c r="T121" i="32" s="1"/>
  <c r="Q120" i="32"/>
  <c r="R120" i="32"/>
  <c r="U121" i="32"/>
  <c r="U117" i="32"/>
  <c r="S114" i="32"/>
  <c r="U114" i="32" s="1"/>
  <c r="Q114" i="32"/>
  <c r="N114" i="32"/>
  <c r="N115" i="32"/>
  <c r="Q115" i="32" s="1"/>
  <c r="S115" i="32"/>
  <c r="U115" i="32" s="1"/>
  <c r="V112" i="32"/>
  <c r="N112" i="32"/>
  <c r="R112" i="32"/>
  <c r="V92" i="32"/>
  <c r="N93" i="32"/>
  <c r="Q93" i="32" s="1"/>
  <c r="Q92" i="32"/>
  <c r="U92" i="32"/>
  <c r="S93" i="32"/>
  <c r="N92" i="32"/>
  <c r="N109" i="32"/>
  <c r="Q109" i="32" s="1"/>
  <c r="T109" i="32" s="1"/>
  <c r="U108" i="32"/>
  <c r="Q108" i="32"/>
  <c r="N107" i="32"/>
  <c r="Q107" i="32" s="1"/>
  <c r="T107" i="32" s="1"/>
  <c r="Q104" i="32"/>
  <c r="V104" i="32"/>
  <c r="N105" i="32"/>
  <c r="Q105" i="32" s="1"/>
  <c r="T105" i="32" s="1"/>
  <c r="S104" i="32"/>
  <c r="U104" i="32" s="1"/>
  <c r="N103" i="32"/>
  <c r="Q103" i="32" s="1"/>
  <c r="T103" i="32" s="1"/>
  <c r="V102" i="32"/>
  <c r="S102" i="32"/>
  <c r="U102" i="32" s="1"/>
  <c r="Q102" i="32"/>
  <c r="V100" i="32"/>
  <c r="Q100" i="32"/>
  <c r="N100" i="32"/>
  <c r="S100" i="32"/>
  <c r="U100" i="32" s="1"/>
  <c r="S101" i="32"/>
  <c r="S98" i="32"/>
  <c r="U98" i="32" s="1"/>
  <c r="Q98" i="32"/>
  <c r="N98" i="32"/>
  <c r="S99" i="32"/>
  <c r="U99" i="32" s="1"/>
  <c r="N97" i="32"/>
  <c r="Q97" i="32" s="1"/>
  <c r="T97" i="32" s="1"/>
  <c r="V96" i="32"/>
  <c r="S97" i="32"/>
  <c r="U97" i="32" s="1"/>
  <c r="R96" i="32"/>
  <c r="N96" i="32"/>
  <c r="Q96" i="32"/>
  <c r="N94" i="32"/>
  <c r="N95" i="32"/>
  <c r="N77" i="32"/>
  <c r="Q77" i="32" s="1"/>
  <c r="R76" i="32"/>
  <c r="U77" i="32"/>
  <c r="N88" i="32"/>
  <c r="V88" i="32"/>
  <c r="Q88" i="32"/>
  <c r="R88" i="32"/>
  <c r="U88" i="32" s="1"/>
  <c r="N89" i="32"/>
  <c r="Q89" i="32" s="1"/>
  <c r="N91" i="32"/>
  <c r="Q91" i="32" s="1"/>
  <c r="T91" i="32" s="1"/>
  <c r="N90" i="32"/>
  <c r="U90" i="32"/>
  <c r="U86" i="32"/>
  <c r="Q86" i="32"/>
  <c r="U85" i="32"/>
  <c r="V80" i="32"/>
  <c r="S80" i="32"/>
  <c r="R81" i="32"/>
  <c r="U81" i="32" s="1"/>
  <c r="N80" i="32"/>
  <c r="N81" i="32"/>
  <c r="Q81" i="32" s="1"/>
  <c r="T81" i="32" s="1"/>
  <c r="Q74" i="32"/>
  <c r="U75" i="32"/>
  <c r="Q58" i="32"/>
  <c r="N63" i="32"/>
  <c r="V62" i="32"/>
  <c r="N62" i="32"/>
  <c r="Q62" i="32"/>
  <c r="R73" i="32"/>
  <c r="U73" i="32" s="1"/>
  <c r="V72" i="32"/>
  <c r="N73" i="32"/>
  <c r="Q73" i="32" s="1"/>
  <c r="T73" i="32" s="1"/>
  <c r="S70" i="32"/>
  <c r="N71" i="32"/>
  <c r="Q70" i="32"/>
  <c r="V70" i="32"/>
  <c r="N70" i="32"/>
  <c r="R70" i="32"/>
  <c r="S71" i="32"/>
  <c r="U71" i="32" s="1"/>
  <c r="N69" i="32"/>
  <c r="Q69" i="32" s="1"/>
  <c r="S68" i="32"/>
  <c r="N68" i="32"/>
  <c r="Q68" i="32"/>
  <c r="U69" i="32"/>
  <c r="V68" i="32"/>
  <c r="U67" i="32"/>
  <c r="R66" i="32"/>
  <c r="N66" i="32"/>
  <c r="V64" i="32"/>
  <c r="Q64" i="32"/>
  <c r="Q60" i="32"/>
  <c r="R61" i="32"/>
  <c r="U61" i="32" s="1"/>
  <c r="V60" i="32"/>
  <c r="N60" i="32"/>
  <c r="S57" i="32"/>
  <c r="U57" i="32" s="1"/>
  <c r="S53" i="32"/>
  <c r="U53" i="32" s="1"/>
  <c r="N52" i="32"/>
  <c r="N53" i="32"/>
  <c r="Q53" i="32" s="1"/>
  <c r="T53" i="32" s="1"/>
  <c r="V52" i="32"/>
  <c r="Q52" i="32"/>
  <c r="R51" i="32"/>
  <c r="N50" i="32"/>
  <c r="V50" i="32"/>
  <c r="Q50" i="32"/>
  <c r="N46" i="32"/>
  <c r="N47" i="32"/>
  <c r="Q47" i="32" s="1"/>
  <c r="N43" i="32"/>
  <c r="Q43" i="32" s="1"/>
  <c r="V42" i="32"/>
  <c r="R42" i="32"/>
  <c r="N42" i="32"/>
  <c r="U43" i="32"/>
  <c r="U40" i="32"/>
  <c r="Q38" i="32"/>
  <c r="R38" i="32"/>
  <c r="N39" i="32"/>
  <c r="Q39" i="32" s="1"/>
  <c r="T39" i="32" s="1"/>
  <c r="S39" i="32"/>
  <c r="N31" i="32"/>
  <c r="Q31" i="32" s="1"/>
  <c r="T31" i="32" s="1"/>
  <c r="U31" i="32"/>
  <c r="S30" i="32"/>
  <c r="Q30" i="32"/>
  <c r="V30" i="32"/>
  <c r="R30" i="32"/>
  <c r="N29" i="32"/>
  <c r="Q29" i="32" s="1"/>
  <c r="R29" i="32"/>
  <c r="U29" i="32" s="1"/>
  <c r="N27" i="32"/>
  <c r="Q27" i="32" s="1"/>
  <c r="T27" i="32" s="1"/>
  <c r="S26" i="32"/>
  <c r="R26" i="32"/>
  <c r="Q26" i="32"/>
  <c r="S27" i="32"/>
  <c r="U27" i="32" s="1"/>
  <c r="N26" i="32"/>
  <c r="V26" i="32"/>
  <c r="V32" i="32"/>
  <c r="Q22" i="32"/>
  <c r="N22" i="32"/>
  <c r="V22" i="32"/>
  <c r="N23" i="32"/>
  <c r="Q23" i="32" s="1"/>
  <c r="T23" i="32" s="1"/>
  <c r="R18" i="32"/>
  <c r="N19" i="32"/>
  <c r="Q19" i="32" s="1"/>
  <c r="T19" i="32" s="1"/>
  <c r="N18" i="32"/>
  <c r="Q18" i="32"/>
  <c r="S19" i="32"/>
  <c r="U19" i="32" s="1"/>
  <c r="Q12" i="32"/>
  <c r="Q10" i="32"/>
  <c r="N11" i="32"/>
  <c r="Q11" i="32" s="1"/>
  <c r="T11" i="32" s="1"/>
  <c r="R11" i="32"/>
  <c r="N10" i="32"/>
  <c r="V10" i="32"/>
  <c r="U10" i="32"/>
  <c r="U7" i="32"/>
  <c r="N5" i="32"/>
  <c r="Q5" i="32" s="1"/>
  <c r="T5" i="32" s="1"/>
  <c r="V4" i="32"/>
  <c r="Q4" i="32"/>
  <c r="N4" i="32"/>
  <c r="Q2" i="32"/>
  <c r="R2" i="32"/>
  <c r="U2" i="32" s="1"/>
  <c r="N212" i="32"/>
  <c r="V212" i="32"/>
  <c r="R213" i="32"/>
  <c r="U213" i="32" s="1"/>
  <c r="S124" i="32"/>
  <c r="U124" i="32" s="1"/>
  <c r="N124" i="32"/>
  <c r="N125" i="32"/>
  <c r="Q125" i="32" s="1"/>
  <c r="R125" i="32"/>
  <c r="Q124" i="32"/>
  <c r="V124" i="32"/>
  <c r="S234" i="32"/>
  <c r="Q234" i="32"/>
  <c r="R235" i="32"/>
  <c r="U235" i="32" s="1"/>
  <c r="V234" i="32"/>
  <c r="N235" i="32"/>
  <c r="Q235" i="32" s="1"/>
  <c r="N234" i="32"/>
  <c r="R305" i="32"/>
  <c r="U305" i="32" s="1"/>
  <c r="V304" i="32"/>
  <c r="S304" i="32"/>
  <c r="N304" i="32"/>
  <c r="Q304" i="32"/>
  <c r="N305" i="32"/>
  <c r="Q305" i="32" s="1"/>
  <c r="S138" i="32"/>
  <c r="U138" i="32" s="1"/>
  <c r="Q138" i="32"/>
  <c r="R139" i="32"/>
  <c r="N138" i="32"/>
  <c r="V138" i="32"/>
  <c r="N139" i="32"/>
  <c r="Q139" i="32" s="1"/>
  <c r="V118" i="32"/>
  <c r="N119" i="32"/>
  <c r="R118" i="32"/>
  <c r="U118" i="32" s="1"/>
  <c r="Q118" i="32"/>
  <c r="N118" i="32"/>
  <c r="N350" i="32"/>
  <c r="R321" i="32"/>
  <c r="U321" i="32" s="1"/>
  <c r="V318" i="32"/>
  <c r="N318" i="32"/>
  <c r="N319" i="32"/>
  <c r="S319" i="32"/>
  <c r="R318" i="32"/>
  <c r="U318" i="32" s="1"/>
  <c r="Q318" i="32"/>
  <c r="R308" i="32"/>
  <c r="U308" i="32" s="1"/>
  <c r="V308" i="32"/>
  <c r="N308" i="32"/>
  <c r="N309" i="32"/>
  <c r="Q308" i="32"/>
  <c r="S309" i="32"/>
  <c r="N351" i="32"/>
  <c r="R350" i="32"/>
  <c r="U350" i="32" s="1"/>
  <c r="V350" i="32"/>
  <c r="Q350" i="32"/>
  <c r="S351" i="32"/>
  <c r="Q360" i="32"/>
  <c r="V358" i="32"/>
  <c r="N358" i="32"/>
  <c r="Q358" i="32"/>
  <c r="N369" i="32"/>
  <c r="R368" i="32"/>
  <c r="U368" i="32" s="1"/>
  <c r="Q346" i="32"/>
  <c r="V346" i="32"/>
  <c r="S346" i="32"/>
  <c r="N347" i="32"/>
  <c r="R347" i="32"/>
  <c r="U347" i="32" s="1"/>
  <c r="N346" i="32"/>
  <c r="R252" i="32"/>
  <c r="U252" i="32" s="1"/>
  <c r="S253" i="32"/>
  <c r="V252" i="32"/>
  <c r="Q252" i="32"/>
  <c r="S370" i="32"/>
  <c r="U370" i="32" s="1"/>
  <c r="V370" i="32"/>
  <c r="N370" i="32"/>
  <c r="N371" i="32"/>
  <c r="R328" i="32"/>
  <c r="U328" i="32" s="1"/>
  <c r="S329" i="32"/>
  <c r="S148" i="32"/>
  <c r="N149" i="32"/>
  <c r="Q148" i="32"/>
  <c r="V148" i="32"/>
  <c r="R149" i="32"/>
  <c r="U149" i="32" s="1"/>
  <c r="V332" i="32"/>
  <c r="S333" i="32"/>
  <c r="R332" i="32"/>
  <c r="U332" i="32" s="1"/>
  <c r="N333" i="32"/>
  <c r="R325" i="32"/>
  <c r="S324" i="32"/>
  <c r="N325" i="32"/>
  <c r="S165" i="32"/>
  <c r="R164" i="32"/>
  <c r="U164" i="32" s="1"/>
  <c r="N164" i="32"/>
  <c r="V164" i="32"/>
  <c r="S66" i="32"/>
  <c r="Q66" i="32"/>
  <c r="V66" i="32"/>
  <c r="N67" i="32"/>
  <c r="Q28" i="32"/>
  <c r="S28" i="32"/>
  <c r="R291" i="32"/>
  <c r="U291" i="32" s="1"/>
  <c r="V290" i="32"/>
  <c r="N290" i="32"/>
  <c r="N196" i="32"/>
  <c r="S197" i="32"/>
  <c r="V368" i="32"/>
  <c r="R371" i="32"/>
  <c r="Q368" i="32"/>
  <c r="Q200" i="32"/>
  <c r="S201" i="32"/>
  <c r="N201" i="32"/>
  <c r="Q201" i="32" s="1"/>
  <c r="R200" i="32"/>
  <c r="U200" i="32" s="1"/>
  <c r="N99" i="32"/>
  <c r="Q340" i="32"/>
  <c r="R341" i="32"/>
  <c r="N323" i="32"/>
  <c r="S323" i="32"/>
  <c r="N322" i="32"/>
  <c r="Q322" i="32"/>
  <c r="S127" i="32"/>
  <c r="N127" i="32"/>
  <c r="Q127" i="32" s="1"/>
  <c r="Q126" i="32"/>
  <c r="S32" i="32"/>
  <c r="U32" i="32" s="1"/>
  <c r="U54" i="32"/>
  <c r="N359" i="32"/>
  <c r="N288" i="32"/>
  <c r="S47" i="32"/>
  <c r="U47" i="32" s="1"/>
  <c r="R46" i="32"/>
  <c r="U46" i="32" s="1"/>
  <c r="Q46" i="32"/>
  <c r="S182" i="32"/>
  <c r="U182" i="32" s="1"/>
  <c r="N183" i="32"/>
  <c r="Q183" i="32" s="1"/>
  <c r="R183" i="32"/>
  <c r="N108" i="32"/>
  <c r="S109" i="32"/>
  <c r="S381" i="32"/>
  <c r="U381" i="32" s="1"/>
  <c r="R380" i="32"/>
  <c r="Q380" i="32"/>
  <c r="V98" i="32"/>
  <c r="Q182" i="32"/>
  <c r="V108" i="32"/>
  <c r="N357" i="32"/>
  <c r="Q357" i="32" s="1"/>
  <c r="V356" i="32"/>
  <c r="R357" i="32"/>
  <c r="N356" i="32"/>
  <c r="N273" i="32"/>
  <c r="R273" i="32"/>
  <c r="Q272" i="32"/>
  <c r="V94" i="32"/>
  <c r="Q94" i="32"/>
  <c r="R94" i="32"/>
  <c r="U94" i="32" s="1"/>
  <c r="S95" i="32"/>
  <c r="S18" i="32"/>
  <c r="S15" i="32"/>
  <c r="U15" i="32" s="1"/>
  <c r="Q14" i="32"/>
  <c r="S325" i="32"/>
  <c r="N324" i="32"/>
  <c r="R324" i="32"/>
  <c r="Q324" i="32"/>
  <c r="Q314" i="32"/>
  <c r="R314" i="32"/>
  <c r="S315" i="32"/>
  <c r="U315" i="32" s="1"/>
  <c r="N314" i="32"/>
  <c r="S189" i="32"/>
  <c r="N189" i="32"/>
  <c r="Q189" i="32" s="1"/>
  <c r="R188" i="32"/>
  <c r="U188" i="32" s="1"/>
  <c r="S162" i="32"/>
  <c r="U162" i="32" s="1"/>
  <c r="N162" i="32"/>
  <c r="N163" i="32"/>
  <c r="R163" i="32"/>
  <c r="Q154" i="32"/>
  <c r="Q122" i="32"/>
  <c r="V122" i="32"/>
  <c r="R123" i="32"/>
  <c r="N123" i="32"/>
  <c r="U50" i="32"/>
  <c r="R359" i="32"/>
  <c r="U359" i="32" s="1"/>
  <c r="Q136" i="32"/>
  <c r="N381" i="32"/>
  <c r="Q274" i="32"/>
  <c r="U172" i="32"/>
  <c r="N122" i="32"/>
  <c r="U58" i="32"/>
  <c r="R374" i="32"/>
  <c r="U374" i="32" s="1"/>
  <c r="Q374" i="32"/>
  <c r="U221" i="32"/>
  <c r="N389" i="32"/>
  <c r="Q394" i="32"/>
  <c r="Q42" i="32"/>
  <c r="R397" i="32"/>
  <c r="U397" i="32" s="1"/>
  <c r="S401" i="32"/>
  <c r="R375" i="32"/>
  <c r="U375" i="32" s="1"/>
  <c r="V376" i="32"/>
  <c r="R385" i="32"/>
  <c r="U295" i="32" l="1"/>
  <c r="U110" i="32"/>
  <c r="T72" i="32"/>
  <c r="U51" i="32"/>
  <c r="T260" i="32"/>
  <c r="U386" i="32"/>
  <c r="U248" i="32"/>
  <c r="U84" i="32"/>
  <c r="T156" i="32"/>
  <c r="U42" i="32"/>
  <c r="T400" i="32"/>
  <c r="U336" i="32"/>
  <c r="U329" i="32"/>
  <c r="U388" i="32"/>
  <c r="U123" i="32"/>
  <c r="T312" i="32"/>
  <c r="T398" i="32"/>
  <c r="T313" i="32"/>
  <c r="U11" i="32"/>
  <c r="U355" i="32"/>
  <c r="U251" i="32"/>
  <c r="U141" i="32"/>
  <c r="U301" i="32"/>
  <c r="T9" i="32"/>
  <c r="U357" i="32"/>
  <c r="U303" i="32"/>
  <c r="T222" i="32"/>
  <c r="U220" i="32"/>
  <c r="U148" i="32"/>
  <c r="U153" i="32"/>
  <c r="U116" i="32"/>
  <c r="U107" i="32"/>
  <c r="U96" i="32"/>
  <c r="T86" i="32"/>
  <c r="T85" i="32"/>
  <c r="U74" i="32"/>
  <c r="T55" i="32"/>
  <c r="U36" i="32"/>
  <c r="T49" i="32"/>
  <c r="T44" i="32"/>
  <c r="T45" i="32"/>
  <c r="T28" i="32"/>
  <c r="T32" i="32"/>
  <c r="U9" i="32"/>
  <c r="T8" i="32"/>
  <c r="U6" i="32"/>
  <c r="U3" i="32"/>
  <c r="U21" i="32"/>
  <c r="U223" i="32"/>
  <c r="U306" i="32"/>
  <c r="U288" i="32"/>
  <c r="U311" i="32"/>
  <c r="U168" i="32"/>
  <c r="T16" i="32"/>
  <c r="T162" i="32"/>
  <c r="U136" i="32"/>
  <c r="T144" i="32"/>
  <c r="U214" i="32"/>
  <c r="U161" i="32"/>
  <c r="U333" i="32"/>
  <c r="T328" i="32"/>
  <c r="U326" i="32"/>
  <c r="U323" i="32"/>
  <c r="U285" i="32"/>
  <c r="U309" i="32"/>
  <c r="T306" i="32"/>
  <c r="U304" i="32"/>
  <c r="T289" i="32"/>
  <c r="T287" i="32"/>
  <c r="T264" i="32"/>
  <c r="U265" i="32"/>
  <c r="U260" i="32"/>
  <c r="T242" i="32"/>
  <c r="T253" i="32"/>
  <c r="T252" i="32"/>
  <c r="T256" i="32"/>
  <c r="T249" i="32"/>
  <c r="T84" i="32"/>
  <c r="U231" i="32"/>
  <c r="T229" i="32"/>
  <c r="U227" i="32"/>
  <c r="T226" i="32"/>
  <c r="T223" i="32"/>
  <c r="T206" i="32"/>
  <c r="T190" i="32"/>
  <c r="U186" i="32"/>
  <c r="T172" i="32"/>
  <c r="U166" i="32"/>
  <c r="U163" i="32"/>
  <c r="U155" i="32"/>
  <c r="U156" i="32"/>
  <c r="T160" i="32"/>
  <c r="T148" i="32"/>
  <c r="T147" i="32"/>
  <c r="T146" i="32"/>
  <c r="T24" i="32"/>
  <c r="T140" i="32"/>
  <c r="T130" i="32"/>
  <c r="T104" i="32"/>
  <c r="U112" i="32"/>
  <c r="U93" i="32"/>
  <c r="T87" i="32"/>
  <c r="U91" i="32"/>
  <c r="T90" i="32"/>
  <c r="U76" i="32"/>
  <c r="T74" i="32"/>
  <c r="U59" i="32"/>
  <c r="T56" i="32"/>
  <c r="T54" i="32"/>
  <c r="U48" i="32"/>
  <c r="T48" i="32"/>
  <c r="T36" i="32"/>
  <c r="T46" i="32"/>
  <c r="T41" i="32"/>
  <c r="T34" i="32"/>
  <c r="T35" i="32"/>
  <c r="U35" i="32"/>
  <c r="U28" i="32"/>
  <c r="T20" i="32"/>
  <c r="T12" i="32"/>
  <c r="T7" i="32"/>
  <c r="U95" i="32"/>
  <c r="U371" i="32"/>
  <c r="U338" i="32"/>
  <c r="T344" i="32"/>
  <c r="U390" i="32"/>
  <c r="T282" i="32"/>
  <c r="U201" i="32"/>
  <c r="U68" i="32"/>
  <c r="U5" i="32"/>
  <c r="T154" i="32"/>
  <c r="T181" i="32"/>
  <c r="U101" i="32"/>
  <c r="U120" i="32"/>
  <c r="U173" i="32"/>
  <c r="T6" i="32"/>
  <c r="U109" i="32"/>
  <c r="T136" i="32"/>
  <c r="T75" i="32"/>
  <c r="U80" i="32"/>
  <c r="T221" i="32"/>
  <c r="T266" i="32"/>
  <c r="U263" i="32"/>
  <c r="T320" i="32"/>
  <c r="T343" i="32"/>
  <c r="T180" i="32"/>
  <c r="T248" i="32"/>
  <c r="U376" i="32"/>
  <c r="U319" i="32"/>
  <c r="T114" i="32"/>
  <c r="U217" i="32"/>
  <c r="T218" i="32"/>
  <c r="T76" i="32"/>
  <c r="T395" i="32"/>
  <c r="T394" i="32"/>
  <c r="T392" i="32"/>
  <c r="T390" i="32"/>
  <c r="T388" i="32"/>
  <c r="T384" i="32"/>
  <c r="U385" i="32"/>
  <c r="U384" i="32"/>
  <c r="T380" i="32"/>
  <c r="U127" i="32"/>
  <c r="T258" i="32"/>
  <c r="U16" i="32"/>
  <c r="U269" i="32"/>
  <c r="T82" i="32"/>
  <c r="U401" i="32"/>
  <c r="T374" i="32"/>
  <c r="T14" i="32"/>
  <c r="U273" i="32"/>
  <c r="U183" i="32"/>
  <c r="T200" i="32"/>
  <c r="U346" i="32"/>
  <c r="T37" i="32"/>
  <c r="T80" i="32"/>
  <c r="T112" i="32"/>
  <c r="U199" i="32"/>
  <c r="U203" i="32"/>
  <c r="U228" i="32"/>
  <c r="U256" i="32"/>
  <c r="T382" i="32"/>
  <c r="U25" i="32"/>
  <c r="U274" i="32"/>
  <c r="T276" i="32"/>
  <c r="T106" i="32"/>
  <c r="T168" i="32"/>
  <c r="U380" i="32"/>
  <c r="U38" i="32"/>
  <c r="U310" i="32"/>
  <c r="T25" i="32"/>
  <c r="T38" i="32"/>
  <c r="T192" i="32"/>
  <c r="U193" i="32"/>
  <c r="T336" i="32"/>
  <c r="T117" i="32"/>
  <c r="T397" i="32"/>
  <c r="T214" i="32"/>
  <c r="T169" i="32"/>
  <c r="T386" i="32"/>
  <c r="T178" i="32"/>
  <c r="U179" i="32"/>
  <c r="T116" i="32"/>
  <c r="T58" i="32"/>
  <c r="T166" i="32"/>
  <c r="T302" i="32"/>
  <c r="T40" i="32"/>
  <c r="T228" i="32"/>
  <c r="T227" i="32"/>
  <c r="T2" i="32"/>
  <c r="T64" i="32"/>
  <c r="T224" i="32"/>
  <c r="T13" i="32"/>
  <c r="T230" i="32"/>
  <c r="T182" i="32"/>
  <c r="T167" i="32"/>
  <c r="T174" i="32"/>
  <c r="U18" i="32"/>
  <c r="U341" i="32"/>
  <c r="U39" i="32"/>
  <c r="U372" i="32"/>
  <c r="U240" i="32"/>
  <c r="T370" i="32"/>
  <c r="T30" i="32"/>
  <c r="U225" i="32"/>
  <c r="T250" i="32"/>
  <c r="U287" i="32"/>
  <c r="U393" i="32"/>
  <c r="T362" i="32"/>
  <c r="T194" i="32"/>
  <c r="U253" i="32"/>
  <c r="T102" i="32"/>
  <c r="T208" i="32"/>
  <c r="T244" i="32"/>
  <c r="U189" i="32"/>
  <c r="T60" i="32"/>
  <c r="T110" i="32"/>
  <c r="T396" i="32"/>
  <c r="U330" i="32"/>
  <c r="Q175" i="32"/>
  <c r="T175" i="32" s="1"/>
  <c r="T215" i="32"/>
  <c r="T366" i="32"/>
  <c r="T300" i="32"/>
  <c r="T342" i="32"/>
  <c r="T338" i="32"/>
  <c r="T18" i="32"/>
  <c r="T50" i="32"/>
  <c r="T170" i="32"/>
  <c r="U177" i="32"/>
  <c r="U146" i="32"/>
  <c r="T352" i="32"/>
  <c r="T378" i="32"/>
  <c r="T379" i="32"/>
  <c r="T364" i="32"/>
  <c r="T377" i="32"/>
  <c r="T376" i="32"/>
  <c r="T372" i="32"/>
  <c r="T368" i="32"/>
  <c r="T363" i="32"/>
  <c r="T334" i="32"/>
  <c r="U270" i="32"/>
  <c r="T354" i="32"/>
  <c r="T360" i="32"/>
  <c r="U360" i="32"/>
  <c r="T356" i="32"/>
  <c r="T353" i="32"/>
  <c r="U353" i="32"/>
  <c r="U351" i="32"/>
  <c r="T348" i="32"/>
  <c r="U345" i="32"/>
  <c r="T340" i="32"/>
  <c r="T332" i="32"/>
  <c r="T330" i="32"/>
  <c r="T331" i="32"/>
  <c r="T326" i="32"/>
  <c r="T268" i="32"/>
  <c r="T322" i="32"/>
  <c r="U317" i="32"/>
  <c r="T316" i="32"/>
  <c r="U314" i="32"/>
  <c r="T315" i="32"/>
  <c r="T311" i="32"/>
  <c r="T308" i="32"/>
  <c r="T262" i="32"/>
  <c r="Q263" i="32"/>
  <c r="T263" i="32" s="1"/>
  <c r="T290" i="32"/>
  <c r="T291" i="32"/>
  <c r="U298" i="32"/>
  <c r="T298" i="32"/>
  <c r="T296" i="32"/>
  <c r="T292" i="32"/>
  <c r="U279" i="32"/>
  <c r="T278" i="32"/>
  <c r="T279" i="32"/>
  <c r="T288" i="32"/>
  <c r="T286" i="32"/>
  <c r="T280" i="32"/>
  <c r="T274" i="32"/>
  <c r="T272" i="32"/>
  <c r="T42" i="32"/>
  <c r="T350" i="32"/>
  <c r="T77" i="32"/>
  <c r="U210" i="32"/>
  <c r="T231" i="32"/>
  <c r="T220" i="32"/>
  <c r="Q275" i="32"/>
  <c r="T275" i="32" s="1"/>
  <c r="Q355" i="32"/>
  <c r="T355" i="32" s="1"/>
  <c r="T186" i="32"/>
  <c r="T243" i="32"/>
  <c r="U30" i="32"/>
  <c r="T198" i="32"/>
  <c r="T210" i="32"/>
  <c r="T217" i="32"/>
  <c r="T294" i="32"/>
  <c r="U165" i="32"/>
  <c r="T47" i="32"/>
  <c r="T346" i="32"/>
  <c r="T88" i="32"/>
  <c r="T158" i="32"/>
  <c r="Q267" i="32"/>
  <c r="T267" i="32" s="1"/>
  <c r="Q349" i="32"/>
  <c r="T349" i="32" s="1"/>
  <c r="T270" i="32"/>
  <c r="Q387" i="32"/>
  <c r="T387" i="32" s="1"/>
  <c r="T310" i="32"/>
  <c r="T393" i="32"/>
  <c r="T314" i="32"/>
  <c r="T120" i="32"/>
  <c r="T43" i="32"/>
  <c r="T304" i="32"/>
  <c r="T96" i="32"/>
  <c r="T98" i="32"/>
  <c r="U191" i="32"/>
  <c r="T232" i="32"/>
  <c r="T241" i="32"/>
  <c r="T284" i="32"/>
  <c r="T240" i="32"/>
  <c r="U234" i="32"/>
  <c r="T202" i="32"/>
  <c r="T204" i="32"/>
  <c r="U204" i="32"/>
  <c r="T238" i="32"/>
  <c r="T254" i="32"/>
  <c r="T251" i="32"/>
  <c r="U238" i="32"/>
  <c r="T246" i="32"/>
  <c r="T245" i="32"/>
  <c r="T236" i="32"/>
  <c r="T233" i="32"/>
  <c r="T234" i="32"/>
  <c r="T212" i="32"/>
  <c r="T216" i="32"/>
  <c r="T203" i="32"/>
  <c r="T78" i="32"/>
  <c r="U197" i="32"/>
  <c r="T196" i="32"/>
  <c r="Q197" i="32"/>
  <c r="T197" i="32" s="1"/>
  <c r="T188" i="32"/>
  <c r="T187" i="32"/>
  <c r="T185" i="32"/>
  <c r="T184" i="32"/>
  <c r="T176" i="32"/>
  <c r="T164" i="32"/>
  <c r="T150" i="32"/>
  <c r="T151" i="32"/>
  <c r="T157" i="32"/>
  <c r="T152" i="32"/>
  <c r="U144" i="32"/>
  <c r="T143" i="32"/>
  <c r="T142" i="32"/>
  <c r="Q141" i="32"/>
  <c r="T141" i="32" s="1"/>
  <c r="U139" i="32"/>
  <c r="T138" i="32"/>
  <c r="Q137" i="32"/>
  <c r="T137" i="32" s="1"/>
  <c r="T134" i="32"/>
  <c r="T135" i="32"/>
  <c r="T132" i="32"/>
  <c r="T128" i="32"/>
  <c r="T118" i="32"/>
  <c r="T126" i="32"/>
  <c r="U125" i="32"/>
  <c r="T124" i="32"/>
  <c r="T122" i="32"/>
  <c r="T115" i="32"/>
  <c r="T92" i="32"/>
  <c r="T93" i="32"/>
  <c r="T108" i="32"/>
  <c r="T100" i="32"/>
  <c r="T94" i="32"/>
  <c r="Q95" i="32"/>
  <c r="T95" i="32" s="1"/>
  <c r="T89" i="32"/>
  <c r="T62" i="32"/>
  <c r="Q63" i="32"/>
  <c r="T63" i="32" s="1"/>
  <c r="U70" i="32"/>
  <c r="Q71" i="32"/>
  <c r="T71" i="32" s="1"/>
  <c r="T70" i="32"/>
  <c r="T69" i="32"/>
  <c r="T68" i="32"/>
  <c r="T66" i="32"/>
  <c r="U66" i="32"/>
  <c r="T52" i="32"/>
  <c r="T29" i="32"/>
  <c r="T26" i="32"/>
  <c r="U26" i="32"/>
  <c r="T22" i="32"/>
  <c r="T10" i="32"/>
  <c r="T4" i="32"/>
  <c r="Q273" i="32"/>
  <c r="T273" i="32" s="1"/>
  <c r="T125" i="32"/>
  <c r="U324" i="32"/>
  <c r="T318" i="32"/>
  <c r="T139" i="32"/>
  <c r="T305" i="32"/>
  <c r="T183" i="32"/>
  <c r="Q381" i="32"/>
  <c r="T381" i="32" s="1"/>
  <c r="T189" i="32"/>
  <c r="T324" i="32"/>
  <c r="Q323" i="32"/>
  <c r="T323" i="32" s="1"/>
  <c r="Q99" i="32"/>
  <c r="T99" i="32" s="1"/>
  <c r="Q325" i="32"/>
  <c r="T325" i="32" s="1"/>
  <c r="T127" i="32"/>
  <c r="Q319" i="32"/>
  <c r="T319" i="32" s="1"/>
  <c r="Q389" i="32"/>
  <c r="T389" i="32" s="1"/>
  <c r="Q163" i="32"/>
  <c r="T163" i="32" s="1"/>
  <c r="T357" i="32"/>
  <c r="T201" i="32"/>
  <c r="U325" i="32"/>
  <c r="T358" i="32"/>
  <c r="Q67" i="32"/>
  <c r="T67" i="32" s="1"/>
  <c r="Q369" i="32"/>
  <c r="T369" i="32" s="1"/>
  <c r="Q359" i="32"/>
  <c r="T359" i="32" s="1"/>
  <c r="Q123" i="32"/>
  <c r="T123" i="32" s="1"/>
  <c r="Q371" i="32"/>
  <c r="T371" i="32" s="1"/>
  <c r="Q333" i="32"/>
  <c r="T333" i="32" s="1"/>
  <c r="Q149" i="32"/>
  <c r="T149" i="32" s="1"/>
  <c r="Q347" i="32"/>
  <c r="T347" i="32" s="1"/>
  <c r="Q309" i="32"/>
  <c r="T309" i="32" s="1"/>
  <c r="Q119" i="32"/>
  <c r="T119" i="32" s="1"/>
  <c r="T235" i="32"/>
  <c r="Q351" i="32"/>
  <c r="T351" i="32" s="1"/>
</calcChain>
</file>

<file path=xl/sharedStrings.xml><?xml version="1.0" encoding="utf-8"?>
<sst xmlns="http://schemas.openxmlformats.org/spreadsheetml/2006/main" count="3999" uniqueCount="294">
  <si>
    <t>1.</t>
  </si>
  <si>
    <t>:</t>
  </si>
  <si>
    <t>HC Junior Mělník</t>
  </si>
  <si>
    <t>2.</t>
  </si>
  <si>
    <t>HC Rytíři Vlašim</t>
  </si>
  <si>
    <t>3.</t>
  </si>
  <si>
    <t>BK Mladá Boleslav B</t>
  </si>
  <si>
    <t>HC Rakovník</t>
  </si>
  <si>
    <t>4.</t>
  </si>
  <si>
    <t>HC Poděbrady</t>
  </si>
  <si>
    <t>5.</t>
  </si>
  <si>
    <t>SK Černošice</t>
  </si>
  <si>
    <t>HC LEV Benešov</t>
  </si>
  <si>
    <t>6.</t>
  </si>
  <si>
    <t>HK LEV Slaný</t>
  </si>
  <si>
    <t>Slavoj Velké Popovice</t>
  </si>
  <si>
    <t>7.</t>
  </si>
  <si>
    <t>8.</t>
  </si>
  <si>
    <t>9.</t>
  </si>
  <si>
    <t>10.</t>
  </si>
  <si>
    <t>11.</t>
  </si>
  <si>
    <t>12.</t>
  </si>
  <si>
    <t>1. kolo</t>
  </si>
  <si>
    <t>Kolo</t>
  </si>
  <si>
    <t>Číslo zápasu</t>
  </si>
  <si>
    <t>Datum</t>
  </si>
  <si>
    <t>Den</t>
  </si>
  <si>
    <t>Hodina</t>
  </si>
  <si>
    <t>Domácí</t>
  </si>
  <si>
    <t>Hosté</t>
  </si>
  <si>
    <t>D1</t>
  </si>
  <si>
    <t>H1</t>
  </si>
  <si>
    <t>D2</t>
  </si>
  <si>
    <t>H2</t>
  </si>
  <si>
    <t>D3</t>
  </si>
  <si>
    <t>H3</t>
  </si>
  <si>
    <t>VD</t>
  </si>
  <si>
    <t>VH</t>
  </si>
  <si>
    <t>3. kolo</t>
  </si>
  <si>
    <t>6. kolo</t>
  </si>
  <si>
    <t>7. kolo</t>
  </si>
  <si>
    <t>8. kolo</t>
  </si>
  <si>
    <t>10. kolo</t>
  </si>
  <si>
    <t>12. kolo</t>
  </si>
  <si>
    <t>13. kolo</t>
  </si>
  <si>
    <t>14. kolo</t>
  </si>
  <si>
    <t>15. kolo</t>
  </si>
  <si>
    <t>16. kolo</t>
  </si>
  <si>
    <t>SNH</t>
  </si>
  <si>
    <t>SND</t>
  </si>
  <si>
    <t>VB</t>
  </si>
  <si>
    <t>IB</t>
  </si>
  <si>
    <t>Výhra</t>
  </si>
  <si>
    <t>Prohra</t>
  </si>
  <si>
    <t>D</t>
  </si>
  <si>
    <t>H</t>
  </si>
  <si>
    <t>Výhra D na SN</t>
  </si>
  <si>
    <t>Prohra D na SN</t>
  </si>
  <si>
    <t>Prohra D</t>
  </si>
  <si>
    <t>Vstřelené branky D</t>
  </si>
  <si>
    <t xml:space="preserve">Inkasované branky D </t>
  </si>
  <si>
    <t>Body D</t>
  </si>
  <si>
    <t>Rozdíl D</t>
  </si>
  <si>
    <t>Výhra H na SN</t>
  </si>
  <si>
    <t>Výhra H</t>
  </si>
  <si>
    <t>Prohra H na SN</t>
  </si>
  <si>
    <t>Prohra H</t>
  </si>
  <si>
    <t>Vstřelené branky H</t>
  </si>
  <si>
    <t xml:space="preserve">Inkasované branky H </t>
  </si>
  <si>
    <t>BoHy H</t>
  </si>
  <si>
    <t>RozHíl H</t>
  </si>
  <si>
    <t xml:space="preserve">Výhra D </t>
  </si>
  <si>
    <t>Kontrola</t>
  </si>
  <si>
    <t>Data</t>
  </si>
  <si>
    <t>Odehráno domácí</t>
  </si>
  <si>
    <t>Odehráno hosté</t>
  </si>
  <si>
    <t>Celkový součet</t>
  </si>
  <si>
    <t>Body</t>
  </si>
  <si>
    <t>Rozdíl</t>
  </si>
  <si>
    <t>Tým</t>
  </si>
  <si>
    <t>D/H</t>
  </si>
  <si>
    <t>1. tř</t>
  </si>
  <si>
    <t>2.tř</t>
  </si>
  <si>
    <t>3.tř</t>
  </si>
  <si>
    <t>SN</t>
  </si>
  <si>
    <t>Výhra na SN</t>
  </si>
  <si>
    <t>Prohra na SN</t>
  </si>
  <si>
    <t>Výsledek</t>
  </si>
  <si>
    <t>Odehráno</t>
  </si>
  <si>
    <t xml:space="preserve"> Odehráno</t>
  </si>
  <si>
    <t xml:space="preserve">Domácí </t>
  </si>
  <si>
    <t>Kontumace</t>
  </si>
  <si>
    <t>1.Třetina</t>
  </si>
  <si>
    <t>2.Třetina</t>
  </si>
  <si>
    <t>Celkem</t>
  </si>
  <si>
    <t>3.Třetina</t>
  </si>
  <si>
    <t>Hosté1</t>
  </si>
  <si>
    <t>HK Králův Dvůr</t>
  </si>
  <si>
    <t>1.kolo</t>
  </si>
  <si>
    <t>5. kolo</t>
  </si>
  <si>
    <t>11. kolo</t>
  </si>
  <si>
    <t>HC Čáslav</t>
  </si>
  <si>
    <t>HC Žabonosy</t>
  </si>
  <si>
    <t xml:space="preserve">  Výhra</t>
  </si>
  <si>
    <t xml:space="preserve">  Výhra na SN</t>
  </si>
  <si>
    <t xml:space="preserve">  Prohra na SN</t>
  </si>
  <si>
    <t xml:space="preserve">  Prohra</t>
  </si>
  <si>
    <t xml:space="preserve">  VB</t>
  </si>
  <si>
    <t xml:space="preserve">  IB</t>
  </si>
  <si>
    <t xml:space="preserve">  Body</t>
  </si>
  <si>
    <t xml:space="preserve">  Rodíl</t>
  </si>
  <si>
    <t>POŘADÍ</t>
  </si>
  <si>
    <t>13.</t>
  </si>
  <si>
    <t>14.</t>
  </si>
  <si>
    <t>15.</t>
  </si>
  <si>
    <t>16.</t>
  </si>
  <si>
    <t>17.</t>
  </si>
  <si>
    <t>1:0</t>
  </si>
  <si>
    <t>(Vše)</t>
  </si>
  <si>
    <t>1:4</t>
  </si>
  <si>
    <t>H169</t>
  </si>
  <si>
    <t>PRŮBĚŽNÁ TABULKA PO 16. KOLE VOLE</t>
  </si>
  <si>
    <t>2. kolo</t>
  </si>
  <si>
    <t>HK Kralupy nad Vltavou</t>
  </si>
  <si>
    <t>SK Sršni Kutná Hora</t>
  </si>
  <si>
    <t>SC Kolín B</t>
  </si>
  <si>
    <t>Spartak Žebrák</t>
  </si>
  <si>
    <t>4. kolo</t>
  </si>
  <si>
    <t>9. kolo</t>
  </si>
  <si>
    <t>17. kolo</t>
  </si>
  <si>
    <t>18. kolo</t>
  </si>
  <si>
    <t>19. kolo</t>
  </si>
  <si>
    <t>20. kolo</t>
  </si>
  <si>
    <t>21. kolo</t>
  </si>
  <si>
    <t>22. kolo</t>
  </si>
  <si>
    <t xml:space="preserve">HC Hvězda Praha </t>
  </si>
  <si>
    <t xml:space="preserve">HC Benátky n Jizerou B </t>
  </si>
  <si>
    <t>18.</t>
  </si>
  <si>
    <t>19.</t>
  </si>
  <si>
    <t>Tým Východ</t>
  </si>
  <si>
    <t xml:space="preserve"> Výhra</t>
  </si>
  <si>
    <t xml:space="preserve"> Výhra na SN</t>
  </si>
  <si>
    <t xml:space="preserve"> Prohra na SN</t>
  </si>
  <si>
    <t xml:space="preserve"> Prohra</t>
  </si>
  <si>
    <t xml:space="preserve"> VB</t>
  </si>
  <si>
    <t xml:space="preserve"> IB</t>
  </si>
  <si>
    <t xml:space="preserve"> Body</t>
  </si>
  <si>
    <t xml:space="preserve"> Rozdíl</t>
  </si>
  <si>
    <t>Pořadí po 1. kole</t>
  </si>
  <si>
    <t>celken</t>
  </si>
  <si>
    <t>sever</t>
  </si>
  <si>
    <t>východ</t>
  </si>
  <si>
    <t>Pořadí po 2. kole</t>
  </si>
  <si>
    <t>Pořadí po 3. kole</t>
  </si>
  <si>
    <t>Pořadí po 4. kole</t>
  </si>
  <si>
    <t>Pořadí po 5. kole</t>
  </si>
  <si>
    <t>Pořadí po 6. kole</t>
  </si>
  <si>
    <t>Pořadí po 7. kole</t>
  </si>
  <si>
    <t>Pořadí po 8. kole</t>
  </si>
  <si>
    <t>Pořadí po 9. kole</t>
  </si>
  <si>
    <t>Pořadí po 10. kole</t>
  </si>
  <si>
    <t>Pořadí po 11. kole</t>
  </si>
  <si>
    <t>Pořadí po 12. kole</t>
  </si>
  <si>
    <t>Pořadí po 13. kole</t>
  </si>
  <si>
    <t>Pořadí po 14. kole</t>
  </si>
  <si>
    <t>Pořadí po 16. kole</t>
  </si>
  <si>
    <t>Pořadí po 15. kole</t>
  </si>
  <si>
    <t>Pořadí po 17. kole</t>
  </si>
  <si>
    <t>Pořadí po 18. kole</t>
  </si>
  <si>
    <t>Pořadí po 19. kole</t>
  </si>
  <si>
    <t>Pořadí po 20. kole</t>
  </si>
  <si>
    <t>Pořadí po 21. kole</t>
  </si>
  <si>
    <t>Popisky řádků</t>
  </si>
  <si>
    <t>(prázdné)</t>
  </si>
  <si>
    <t>Součet z Výhra</t>
  </si>
  <si>
    <t>Součet z Výhra na SN</t>
  </si>
  <si>
    <t>Součet z Prohra na SN</t>
  </si>
  <si>
    <t>Součet z Prohra</t>
  </si>
  <si>
    <t>Součet z Odehráno</t>
  </si>
  <si>
    <t>Součet z VB</t>
  </si>
  <si>
    <t>Součet z IB</t>
  </si>
  <si>
    <t>Součet z Body</t>
  </si>
  <si>
    <t/>
  </si>
  <si>
    <t>Součet z Rozdíl</t>
  </si>
  <si>
    <t>Východ</t>
  </si>
  <si>
    <t>Jih</t>
  </si>
  <si>
    <t>Pořadí po 22. kole</t>
  </si>
  <si>
    <t>Předkolo PLAY OFF</t>
  </si>
  <si>
    <t>ČTVRT FINÁLE</t>
  </si>
  <si>
    <t>SEMIFINÁLE</t>
  </si>
  <si>
    <t>1 kolo</t>
  </si>
  <si>
    <t>2 kolo</t>
  </si>
  <si>
    <t>3 kolo</t>
  </si>
  <si>
    <t>2.kolo</t>
  </si>
  <si>
    <t>3.kolo</t>
  </si>
  <si>
    <t xml:space="preserve">FINÁLE </t>
  </si>
  <si>
    <t>Tým Západ</t>
  </si>
  <si>
    <t>Flyers Hockey team</t>
  </si>
  <si>
    <t>Tým Sever</t>
  </si>
  <si>
    <t>Konečná tabulka po základní části</t>
  </si>
  <si>
    <t xml:space="preserve">Tým </t>
  </si>
  <si>
    <t>Přímí postup do čtvrtfinále.</t>
  </si>
  <si>
    <t>Play-down</t>
  </si>
  <si>
    <t>Konec po základní části</t>
  </si>
  <si>
    <t>HC Berounští Medvědi</t>
  </si>
  <si>
    <t>neděle</t>
  </si>
  <si>
    <t>0:2</t>
  </si>
  <si>
    <t>0:1</t>
  </si>
  <si>
    <t>1:3</t>
  </si>
  <si>
    <t>3:2</t>
  </si>
  <si>
    <t>2:2</t>
  </si>
  <si>
    <t>6:4</t>
  </si>
  <si>
    <t>1:1</t>
  </si>
  <si>
    <t>0:0</t>
  </si>
  <si>
    <t>4:0</t>
  </si>
  <si>
    <t>5:1</t>
  </si>
  <si>
    <t>0:4</t>
  </si>
  <si>
    <t>1:6</t>
  </si>
  <si>
    <t>4:1</t>
  </si>
  <si>
    <t>2:1</t>
  </si>
  <si>
    <t>8:4</t>
  </si>
  <si>
    <t>1:2</t>
  </si>
  <si>
    <t>4:2</t>
  </si>
  <si>
    <t>2:3</t>
  </si>
  <si>
    <t>4:5</t>
  </si>
  <si>
    <t>5:2</t>
  </si>
  <si>
    <t>3:1</t>
  </si>
  <si>
    <t>2:7</t>
  </si>
  <si>
    <t>5:3</t>
  </si>
  <si>
    <t>4:5 po sn</t>
  </si>
  <si>
    <t>5:10</t>
  </si>
  <si>
    <t>3:3</t>
  </si>
  <si>
    <t>3:2 po sn</t>
  </si>
  <si>
    <t>5:4 pp</t>
  </si>
  <si>
    <t>0:3</t>
  </si>
  <si>
    <t>3:5</t>
  </si>
  <si>
    <t>2:0</t>
  </si>
  <si>
    <t>6:2</t>
  </si>
  <si>
    <t>1:2 pp</t>
  </si>
  <si>
    <t>5:4 po sn</t>
  </si>
  <si>
    <t>2:6</t>
  </si>
  <si>
    <t>5:4</t>
  </si>
  <si>
    <t>4:5 pp</t>
  </si>
  <si>
    <t>4:5po sn</t>
  </si>
  <si>
    <t>0:5</t>
  </si>
  <si>
    <t>3:8</t>
  </si>
  <si>
    <t>3:0</t>
  </si>
  <si>
    <t>1:5</t>
  </si>
  <si>
    <t>5:9</t>
  </si>
  <si>
    <t>3:4 pp</t>
  </si>
  <si>
    <t>2:4</t>
  </si>
  <si>
    <t>3:4</t>
  </si>
  <si>
    <t>7:3</t>
  </si>
  <si>
    <t>3:7</t>
  </si>
  <si>
    <t>8:2</t>
  </si>
  <si>
    <t>6:3</t>
  </si>
  <si>
    <t>7:4</t>
  </si>
  <si>
    <t>7:0</t>
  </si>
  <si>
    <t>5:0</t>
  </si>
  <si>
    <t>5:6 pp</t>
  </si>
  <si>
    <t>7:2</t>
  </si>
  <si>
    <t>2:3 po sn</t>
  </si>
  <si>
    <t>3:2 pp</t>
  </si>
  <si>
    <t>2:3 pp</t>
  </si>
  <si>
    <t>5:7</t>
  </si>
  <si>
    <t>2:5</t>
  </si>
  <si>
    <t>4:3</t>
  </si>
  <si>
    <t>Tabulka po 1. části</t>
  </si>
  <si>
    <t>3:6</t>
  </si>
  <si>
    <t>4:3 po sn</t>
  </si>
  <si>
    <t>5:8</t>
  </si>
  <si>
    <t>2:1 pp</t>
  </si>
  <si>
    <t>4:3 pp</t>
  </si>
  <si>
    <t>9:2</t>
  </si>
  <si>
    <t>6:7</t>
  </si>
  <si>
    <t>4:6</t>
  </si>
  <si>
    <t>6:5 pp</t>
  </si>
  <si>
    <t>6:5 po sn</t>
  </si>
  <si>
    <t>3:4 po sn</t>
  </si>
  <si>
    <t>7:6</t>
  </si>
  <si>
    <t>8:0</t>
  </si>
  <si>
    <t>6:5</t>
  </si>
  <si>
    <t>6:1</t>
  </si>
  <si>
    <t>7:1</t>
  </si>
  <si>
    <t>9:1</t>
  </si>
  <si>
    <t>8:1</t>
  </si>
  <si>
    <t>4:7 serie 0:2</t>
  </si>
  <si>
    <t>8:4 serie 2:1</t>
  </si>
  <si>
    <t>10:3 serie 2:1</t>
  </si>
  <si>
    <t>4:3 pp serie 2:1</t>
  </si>
  <si>
    <t>3:5 serie 0:2</t>
  </si>
  <si>
    <t>2:5 serie 0:2</t>
  </si>
  <si>
    <t>3:2 serie 2:1</t>
  </si>
  <si>
    <t>8:3 serie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</si>
</sst>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K&quot;"/>
    <numFmt numFmtId="165" formatCode="h:mm;@"/>
  </numFmts>
  <fonts count="19" x14ac:knownFonts="1">
    <font>
      <sz val="11"/>
      <color theme="1"/>
      <name val="Calibri"/>
      <family val="2"/>
      <charset val="238"/>
      <scheme val="minor"/>
    </font>
    <font>
      <sz val="12"/>
      <name val="Times New Roman"/>
      <family val="1"/>
      <charset val="238"/>
    </font>
    <font>
      <sz val="10"/>
      <name val="Arial"/>
      <family val="2"/>
      <charset val="238"/>
    </font>
    <font>
      <sz val="11"/>
      <color indexed="20"/>
      <name val="Calibri"/>
      <family val="2"/>
      <charset val="238"/>
    </font>
    <font>
      <sz val="8"/>
      <name val="Calibri"/>
      <family val="2"/>
      <charset val="238"/>
    </font>
    <font>
      <b/>
      <sz val="11"/>
      <color theme="1"/>
      <name val="Calibri"/>
      <family val="2"/>
      <charset val="238"/>
      <scheme val="minor"/>
    </font>
    <font>
      <u/>
      <sz val="11"/>
      <color theme="10"/>
      <name val="Calibri"/>
      <family val="2"/>
      <charset val="238"/>
      <scheme val="minor"/>
    </font>
    <font>
      <b/>
      <sz val="12"/>
      <color theme="1"/>
      <name val="Calibri"/>
      <family val="2"/>
      <charset val="238"/>
      <scheme val="minor"/>
    </font>
    <font>
      <sz val="12"/>
      <color theme="1"/>
      <name val="Calibri"/>
      <family val="2"/>
      <charset val="238"/>
      <scheme val="minor"/>
    </font>
    <font>
      <sz val="16"/>
      <color theme="1"/>
      <name val="Calibri"/>
      <family val="2"/>
      <charset val="238"/>
      <scheme val="minor"/>
    </font>
    <font>
      <b/>
      <sz val="16"/>
      <color theme="1"/>
      <name val="Calibri"/>
      <family val="2"/>
      <charset val="238"/>
      <scheme val="minor"/>
    </font>
    <font>
      <sz val="12"/>
      <color theme="1"/>
      <name val="Times New Roman"/>
      <family val="1"/>
      <charset val="238"/>
    </font>
    <font>
      <sz val="11"/>
      <color rgb="FF000000"/>
      <name val="Calibri"/>
      <family val="2"/>
      <charset val="238"/>
      <scheme val="minor"/>
    </font>
    <font>
      <sz val="11"/>
      <name val="Calibri"/>
      <family val="2"/>
      <charset val="238"/>
      <scheme val="minor"/>
    </font>
    <font>
      <b/>
      <sz val="11"/>
      <color indexed="18"/>
      <name val="Calibri"/>
      <family val="2"/>
      <charset val="238"/>
      <scheme val="minor"/>
    </font>
    <font>
      <b/>
      <sz val="10"/>
      <color theme="1"/>
      <name val="Calibri"/>
      <family val="2"/>
      <charset val="238"/>
      <scheme val="minor"/>
    </font>
    <font>
      <sz val="20"/>
      <color theme="1"/>
      <name val="Calibri"/>
      <family val="2"/>
      <charset val="238"/>
      <scheme val="minor"/>
    </font>
    <font>
      <sz val="8"/>
      <name val="Calibri"/>
      <family val="2"/>
      <charset val="238"/>
      <scheme val="minor"/>
    </font>
    <font>
      <sz val="8"/>
      <color theme="1"/>
      <name val="Calibri"/>
      <family val="2"/>
      <charset val="238"/>
      <scheme val="minor"/>
    </font>
  </fonts>
  <fills count="16">
    <fill>
      <patternFill patternType="none"/>
    </fill>
    <fill>
      <patternFill patternType="gray125"/>
    </fill>
    <fill>
      <patternFill patternType="solid">
        <fgColor rgb="FFFFFF00"/>
        <bgColor indexed="64"/>
      </patternFill>
    </fill>
    <fill>
      <patternFill patternType="solid">
        <fgColor theme="5"/>
        <bgColor indexed="64"/>
      </patternFill>
    </fill>
    <fill>
      <patternFill patternType="solid">
        <fgColor rgb="FF92D050"/>
        <bgColor indexed="64"/>
      </patternFill>
    </fill>
    <fill>
      <patternFill patternType="solid">
        <fgColor theme="0"/>
        <bgColor indexed="64"/>
      </patternFill>
    </fill>
    <fill>
      <patternFill patternType="solid">
        <fgColor rgb="FFCCFFFF"/>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7" tint="0.59999389629810485"/>
        <bgColor indexed="64"/>
      </patternFill>
    </fill>
    <fill>
      <patternFill patternType="solid">
        <fgColor theme="4" tint="0.59999389629810485"/>
        <bgColor indexed="65"/>
      </patternFill>
    </fill>
    <fill>
      <patternFill patternType="solid">
        <fgColor rgb="FF00B0F0"/>
        <bgColor indexed="64"/>
      </patternFill>
    </fill>
    <fill>
      <patternFill patternType="solid">
        <fgColor rgb="FF00FF00"/>
        <bgColor indexed="64"/>
      </patternFill>
    </fill>
    <fill>
      <patternFill patternType="solid">
        <fgColor rgb="FFFF0000"/>
        <bgColor indexed="64"/>
      </patternFill>
    </fill>
    <fill>
      <patternFill patternType="solid">
        <fgColor rgb="FFFF9999"/>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n">
        <color indexed="64"/>
      </left>
      <right/>
      <top/>
      <bottom style="thin">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n">
        <color indexed="23"/>
      </top>
      <bottom/>
      <diagonal/>
    </border>
    <border>
      <left/>
      <right/>
      <top style="thin">
        <color indexed="23"/>
      </top>
      <bottom style="medium">
        <color indexed="23"/>
      </bottom>
      <diagonal/>
    </border>
    <border>
      <left/>
      <right/>
      <top style="medium">
        <color indexed="23"/>
      </top>
      <bottom style="medium">
        <color indexed="23"/>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top/>
      <bottom style="thick">
        <color indexed="64"/>
      </bottom>
      <diagonal/>
    </border>
    <border>
      <left style="thick">
        <color indexed="64"/>
      </left>
      <right style="thick">
        <color indexed="64"/>
      </right>
      <top style="thick">
        <color indexed="64"/>
      </top>
      <bottom/>
      <diagonal/>
    </border>
    <border>
      <left style="thick">
        <color indexed="64"/>
      </left>
      <right/>
      <top style="thick">
        <color indexed="64"/>
      </top>
      <bottom/>
      <diagonal/>
    </border>
    <border>
      <left style="thick">
        <color indexed="64"/>
      </left>
      <right style="thick">
        <color indexed="64"/>
      </right>
      <top style="thick">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top style="thick">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thick">
        <color indexed="64"/>
      </left>
      <right style="thick">
        <color indexed="64"/>
      </right>
      <top style="medium">
        <color indexed="64"/>
      </top>
      <bottom style="thick">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ck">
        <color indexed="64"/>
      </left>
      <right/>
      <top style="medium">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medium">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ck">
        <color indexed="64"/>
      </left>
      <right style="thick">
        <color indexed="64"/>
      </right>
      <top/>
      <bottom style="medium">
        <color indexed="64"/>
      </bottom>
      <diagonal/>
    </border>
    <border>
      <left style="thick">
        <color indexed="64"/>
      </left>
      <right style="thick">
        <color indexed="64"/>
      </right>
      <top/>
      <bottom style="thin">
        <color indexed="64"/>
      </bottom>
      <diagonal/>
    </border>
    <border>
      <left style="thick">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thick">
        <color indexed="64"/>
      </right>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top style="thin">
        <color indexed="64"/>
      </top>
      <bottom style="thin">
        <color indexed="64"/>
      </bottom>
      <diagonal/>
    </border>
  </borders>
  <cellStyleXfs count="4">
    <xf numFmtId="0" fontId="0" fillId="0" borderId="0"/>
    <xf numFmtId="0" fontId="6" fillId="0" borderId="0" applyNumberFormat="0" applyFill="0" applyBorder="0" applyAlignment="0" applyProtection="0"/>
    <xf numFmtId="0" fontId="2" fillId="0" borderId="0"/>
    <xf numFmtId="0" fontId="2" fillId="0" borderId="0"/>
  </cellStyleXfs>
  <cellXfs count="513">
    <xf numFmtId="0" fontId="0" fillId="0" borderId="0" xfId="0"/>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8" fillId="0" borderId="0" xfId="0" applyFont="1" applyAlignment="1">
      <alignment horizontal="center" vertical="center"/>
    </xf>
    <xf numFmtId="0" fontId="5" fillId="0" borderId="1" xfId="0" applyFont="1" applyBorder="1" applyAlignment="1">
      <alignment horizontal="center" vertical="center" textRotation="180" wrapText="1"/>
    </xf>
    <xf numFmtId="0" fontId="7" fillId="0" borderId="1" xfId="0" applyFont="1" applyBorder="1" applyAlignment="1">
      <alignment horizontal="center" vertical="center" textRotation="180" wrapText="1"/>
    </xf>
    <xf numFmtId="0" fontId="0" fillId="0" borderId="0" xfId="0" applyAlignment="1">
      <alignment horizontal="center" vertical="center"/>
    </xf>
    <xf numFmtId="0" fontId="0" fillId="0" borderId="0" xfId="0" applyAlignment="1">
      <alignment horizontal="center"/>
    </xf>
    <xf numFmtId="0" fontId="5" fillId="3" borderId="0" xfId="0" applyFont="1" applyFill="1" applyAlignment="1">
      <alignment horizontal="center" vertical="center"/>
    </xf>
    <xf numFmtId="0" fontId="0" fillId="3" borderId="0" xfId="0" applyFill="1" applyAlignment="1">
      <alignment horizontal="center" vertical="center"/>
    </xf>
    <xf numFmtId="0" fontId="11" fillId="2" borderId="7" xfId="0" applyFont="1" applyFill="1" applyBorder="1" applyAlignment="1">
      <alignment horizontal="center" vertical="center"/>
    </xf>
    <xf numFmtId="0" fontId="0" fillId="3" borderId="0" xfId="0" applyFill="1" applyAlignment="1">
      <alignment horizontal="center"/>
    </xf>
    <xf numFmtId="0" fontId="0" fillId="4" borderId="0" xfId="0" applyFill="1" applyAlignment="1">
      <alignment horizontal="center"/>
    </xf>
    <xf numFmtId="14" fontId="7" fillId="0" borderId="1" xfId="0" applyNumberFormat="1" applyFont="1" applyBorder="1" applyAlignment="1">
      <alignment horizontal="center" vertical="center"/>
    </xf>
    <xf numFmtId="0" fontId="7" fillId="0" borderId="2" xfId="0" applyFont="1" applyBorder="1" applyAlignment="1">
      <alignment horizontal="center" vertical="center" textRotation="180" wrapText="1"/>
    </xf>
    <xf numFmtId="14" fontId="0" fillId="0" borderId="0" xfId="0" applyNumberFormat="1" applyAlignment="1">
      <alignment horizontal="center"/>
    </xf>
    <xf numFmtId="0" fontId="0" fillId="0" borderId="0" xfId="0" applyAlignment="1">
      <alignment horizontal="centerContinuous" vertical="center"/>
    </xf>
    <xf numFmtId="49" fontId="0" fillId="0" borderId="0" xfId="0" applyNumberForma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vertical="center"/>
    </xf>
    <xf numFmtId="0" fontId="0" fillId="0" borderId="13" xfId="0" applyBorder="1"/>
    <xf numFmtId="0" fontId="0" fillId="0" borderId="14" xfId="0" applyBorder="1"/>
    <xf numFmtId="0" fontId="14" fillId="0" borderId="15" xfId="0" applyFont="1" applyBorder="1" applyAlignment="1">
      <alignment horizontal="center"/>
    </xf>
    <xf numFmtId="0" fontId="11" fillId="2" borderId="16" xfId="0" applyFont="1" applyFill="1" applyBorder="1" applyAlignment="1">
      <alignment horizontal="center" vertical="center"/>
    </xf>
    <xf numFmtId="0" fontId="3" fillId="0" borderId="0" xfId="0" applyFont="1" applyAlignment="1">
      <alignment horizontal="center" vertical="center"/>
    </xf>
    <xf numFmtId="0" fontId="0" fillId="8" borderId="7" xfId="0" applyFill="1" applyBorder="1"/>
    <xf numFmtId="0" fontId="5" fillId="2" borderId="20" xfId="0" applyFont="1" applyFill="1" applyBorder="1" applyAlignment="1">
      <alignment horizontal="center"/>
    </xf>
    <xf numFmtId="0" fontId="5" fillId="2" borderId="21" xfId="0" applyFont="1" applyFill="1" applyBorder="1" applyAlignment="1">
      <alignment horizontal="center"/>
    </xf>
    <xf numFmtId="0" fontId="5" fillId="2" borderId="5" xfId="0" applyFont="1" applyFill="1" applyBorder="1" applyAlignment="1">
      <alignment horizontal="center"/>
    </xf>
    <xf numFmtId="0" fontId="0" fillId="9" borderId="2" xfId="0" applyFill="1" applyBorder="1"/>
    <xf numFmtId="0" fontId="0" fillId="9" borderId="7" xfId="0" applyFill="1" applyBorder="1"/>
    <xf numFmtId="0" fontId="0" fillId="7" borderId="4" xfId="0" applyFill="1" applyBorder="1"/>
    <xf numFmtId="0" fontId="0" fillId="9" borderId="10" xfId="0" applyFill="1" applyBorder="1"/>
    <xf numFmtId="0" fontId="0" fillId="0" borderId="1" xfId="0" applyBorder="1" applyAlignment="1">
      <alignment horizontal="center" vertical="center"/>
    </xf>
    <xf numFmtId="0" fontId="11" fillId="0" borderId="1" xfId="0" applyFont="1" applyBorder="1" applyAlignment="1">
      <alignment horizontal="center" vertical="center"/>
    </xf>
    <xf numFmtId="20" fontId="0" fillId="0" borderId="0" xfId="0" applyNumberFormat="1"/>
    <xf numFmtId="0" fontId="0" fillId="0" borderId="1" xfId="0" applyBorder="1"/>
    <xf numFmtId="49" fontId="10" fillId="0" borderId="0" xfId="0" applyNumberFormat="1" applyFont="1" applyAlignment="1">
      <alignment horizontal="center" vertical="center"/>
    </xf>
    <xf numFmtId="49" fontId="0" fillId="0" borderId="1" xfId="0" applyNumberFormat="1" applyBorder="1" applyAlignment="1">
      <alignment horizontal="center" vertical="center"/>
    </xf>
    <xf numFmtId="0" fontId="11" fillId="0" borderId="9" xfId="0" applyFont="1" applyBorder="1" applyAlignment="1">
      <alignment vertical="center"/>
    </xf>
    <xf numFmtId="0" fontId="11" fillId="0" borderId="3" xfId="0" applyFont="1" applyBorder="1" applyAlignment="1">
      <alignment vertical="center"/>
    </xf>
    <xf numFmtId="0" fontId="0" fillId="0" borderId="4" xfId="0" applyBorder="1"/>
    <xf numFmtId="0" fontId="12" fillId="0" borderId="1" xfId="0" applyFont="1" applyBorder="1" applyAlignment="1">
      <alignment horizontal="center" vertical="center"/>
    </xf>
    <xf numFmtId="0" fontId="11" fillId="0" borderId="30" xfId="0" applyFont="1" applyBorder="1" applyAlignment="1">
      <alignment horizontal="center" vertical="center"/>
    </xf>
    <xf numFmtId="0" fontId="11" fillId="2" borderId="6" xfId="0" applyFont="1" applyFill="1" applyBorder="1" applyAlignment="1">
      <alignment horizontal="center" vertical="center"/>
    </xf>
    <xf numFmtId="0" fontId="11" fillId="6" borderId="6" xfId="0" applyFont="1" applyFill="1" applyBorder="1" applyAlignment="1">
      <alignment horizontal="center" vertical="center"/>
    </xf>
    <xf numFmtId="0" fontId="11" fillId="2" borderId="43" xfId="0" applyFont="1" applyFill="1" applyBorder="1" applyAlignment="1">
      <alignment horizontal="center" vertical="center"/>
    </xf>
    <xf numFmtId="0" fontId="11" fillId="6" borderId="43" xfId="0" applyFont="1" applyFill="1" applyBorder="1" applyAlignment="1">
      <alignment horizontal="center" vertical="center"/>
    </xf>
    <xf numFmtId="0" fontId="11" fillId="6" borderId="44" xfId="0" applyFont="1" applyFill="1" applyBorder="1" applyAlignment="1">
      <alignment horizontal="center" vertical="center"/>
    </xf>
    <xf numFmtId="0" fontId="11" fillId="2" borderId="44" xfId="0" applyFont="1" applyFill="1" applyBorder="1" applyAlignment="1">
      <alignment horizontal="center" vertical="center"/>
    </xf>
    <xf numFmtId="14" fontId="11" fillId="0" borderId="41" xfId="0" applyNumberFormat="1" applyFont="1" applyBorder="1" applyAlignment="1">
      <alignment horizontal="center" vertical="center"/>
    </xf>
    <xf numFmtId="165" fontId="11" fillId="0" borderId="42" xfId="0" applyNumberFormat="1" applyFont="1" applyBorder="1" applyAlignment="1">
      <alignment horizontal="centerContinuous" vertical="center"/>
    </xf>
    <xf numFmtId="0" fontId="0" fillId="0" borderId="41" xfId="0" applyBorder="1"/>
    <xf numFmtId="0" fontId="0" fillId="0" borderId="45" xfId="0" applyBorder="1"/>
    <xf numFmtId="0" fontId="5" fillId="0" borderId="45" xfId="0" applyFont="1" applyBorder="1" applyAlignment="1">
      <alignment horizontal="center"/>
    </xf>
    <xf numFmtId="0" fontId="0" fillId="0" borderId="46" xfId="0" applyBorder="1"/>
    <xf numFmtId="0" fontId="0" fillId="8" borderId="16" xfId="0" applyFill="1" applyBorder="1"/>
    <xf numFmtId="0" fontId="11" fillId="12" borderId="9" xfId="0" applyFont="1" applyFill="1" applyBorder="1" applyAlignment="1">
      <alignment vertical="center"/>
    </xf>
    <xf numFmtId="0" fontId="0" fillId="12" borderId="1" xfId="0" applyFill="1" applyBorder="1"/>
    <xf numFmtId="0" fontId="11" fillId="12" borderId="3" xfId="0" applyFont="1" applyFill="1" applyBorder="1" applyAlignment="1">
      <alignment vertical="center"/>
    </xf>
    <xf numFmtId="0" fontId="0" fillId="12" borderId="4" xfId="0" applyFill="1" applyBorder="1"/>
    <xf numFmtId="0" fontId="0" fillId="12" borderId="1" xfId="0" applyFill="1" applyBorder="1" applyAlignment="1">
      <alignment horizontal="center" vertical="center"/>
    </xf>
    <xf numFmtId="0" fontId="12" fillId="12" borderId="1" xfId="0" applyFont="1" applyFill="1" applyBorder="1" applyAlignment="1">
      <alignment horizontal="center" vertical="center"/>
    </xf>
    <xf numFmtId="49" fontId="0" fillId="12" borderId="1" xfId="0" applyNumberFormat="1" applyFill="1" applyBorder="1" applyAlignment="1">
      <alignment horizontal="center" vertical="center"/>
    </xf>
    <xf numFmtId="14" fontId="11" fillId="13" borderId="1" xfId="0" applyNumberFormat="1" applyFont="1" applyFill="1" applyBorder="1" applyAlignment="1">
      <alignment vertical="center"/>
    </xf>
    <xf numFmtId="0" fontId="0" fillId="13" borderId="1" xfId="0" applyFill="1" applyBorder="1"/>
    <xf numFmtId="0" fontId="11" fillId="13" borderId="3" xfId="0" applyFont="1" applyFill="1" applyBorder="1" applyAlignment="1">
      <alignment vertical="center"/>
    </xf>
    <xf numFmtId="0" fontId="0" fillId="13" borderId="4" xfId="0" applyFill="1" applyBorder="1"/>
    <xf numFmtId="0" fontId="0" fillId="13" borderId="1" xfId="0" applyFill="1" applyBorder="1" applyAlignment="1">
      <alignment horizontal="center" vertical="center"/>
    </xf>
    <xf numFmtId="0" fontId="12" fillId="13" borderId="1" xfId="0" applyFont="1" applyFill="1" applyBorder="1" applyAlignment="1">
      <alignment horizontal="center" vertical="center"/>
    </xf>
    <xf numFmtId="49" fontId="0" fillId="13" borderId="1" xfId="0" applyNumberFormat="1" applyFill="1" applyBorder="1" applyAlignment="1">
      <alignment horizontal="center" vertical="center"/>
    </xf>
    <xf numFmtId="0" fontId="0" fillId="12" borderId="41" xfId="0" applyFill="1" applyBorder="1"/>
    <xf numFmtId="49" fontId="10" fillId="14" borderId="6" xfId="0" applyNumberFormat="1" applyFont="1" applyFill="1" applyBorder="1" applyAlignment="1">
      <alignment horizontal="center" vertical="center"/>
    </xf>
    <xf numFmtId="0" fontId="10" fillId="14" borderId="3" xfId="0" applyFont="1" applyFill="1" applyBorder="1" applyAlignment="1">
      <alignment horizontal="center" vertical="center"/>
    </xf>
    <xf numFmtId="0" fontId="15" fillId="14" borderId="4" xfId="0" applyFont="1" applyFill="1" applyBorder="1" applyAlignment="1">
      <alignment horizontal="center" vertical="center"/>
    </xf>
    <xf numFmtId="0" fontId="15" fillId="14" borderId="59" xfId="0" applyFont="1" applyFill="1" applyBorder="1" applyAlignment="1">
      <alignment horizontal="center" vertical="center"/>
    </xf>
    <xf numFmtId="0" fontId="15" fillId="14" borderId="25" xfId="0" applyFont="1" applyFill="1" applyBorder="1" applyAlignment="1">
      <alignment horizontal="center" vertical="center"/>
    </xf>
    <xf numFmtId="0" fontId="9" fillId="2" borderId="6" xfId="0" applyFont="1" applyFill="1" applyBorder="1" applyAlignment="1">
      <alignment horizontal="center" vertical="center"/>
    </xf>
    <xf numFmtId="0" fontId="9" fillId="11" borderId="1" xfId="0" applyFont="1" applyFill="1" applyBorder="1" applyAlignment="1">
      <alignment horizontal="center" vertical="center"/>
    </xf>
    <xf numFmtId="0" fontId="9" fillId="11" borderId="8" xfId="0" applyFont="1" applyFill="1" applyBorder="1" applyAlignment="1">
      <alignment horizontal="center" vertical="center"/>
    </xf>
    <xf numFmtId="0" fontId="9" fillId="2" borderId="56" xfId="0" applyFont="1" applyFill="1" applyBorder="1" applyAlignment="1">
      <alignment horizontal="center" vertical="center"/>
    </xf>
    <xf numFmtId="0" fontId="9" fillId="11" borderId="18" xfId="0" applyFont="1" applyFill="1" applyBorder="1" applyAlignment="1">
      <alignment horizontal="center" vertical="center"/>
    </xf>
    <xf numFmtId="0" fontId="9" fillId="11" borderId="34" xfId="0" applyFont="1" applyFill="1" applyBorder="1" applyAlignment="1">
      <alignment horizontal="center" vertical="center"/>
    </xf>
    <xf numFmtId="14" fontId="11" fillId="12" borderId="41" xfId="0" applyNumberFormat="1" applyFont="1" applyFill="1" applyBorder="1" applyAlignment="1">
      <alignment horizontal="center" vertical="center"/>
    </xf>
    <xf numFmtId="165" fontId="11" fillId="12" borderId="42" xfId="0" applyNumberFormat="1" applyFont="1" applyFill="1" applyBorder="1" applyAlignment="1">
      <alignment horizontal="centerContinuous" vertical="center"/>
    </xf>
    <xf numFmtId="0" fontId="11" fillId="12" borderId="30" xfId="0" applyFont="1" applyFill="1" applyBorder="1" applyAlignment="1">
      <alignment horizontal="center" vertical="center"/>
    </xf>
    <xf numFmtId="0" fontId="0" fillId="13" borderId="41" xfId="0" applyFill="1" applyBorder="1"/>
    <xf numFmtId="0" fontId="0" fillId="9" borderId="16" xfId="0" applyFill="1" applyBorder="1"/>
    <xf numFmtId="49" fontId="0" fillId="0" borderId="0" xfId="0" applyNumberFormat="1"/>
    <xf numFmtId="49" fontId="7" fillId="0" borderId="1" xfId="0" applyNumberFormat="1" applyFont="1" applyBorder="1" applyAlignment="1">
      <alignment horizontal="center" vertical="center"/>
    </xf>
    <xf numFmtId="0" fontId="0" fillId="0" borderId="62" xfId="0" applyBorder="1"/>
    <xf numFmtId="0" fontId="0" fillId="0" borderId="62" xfId="0" pivotButton="1" applyBorder="1"/>
    <xf numFmtId="0" fontId="0" fillId="0" borderId="63" xfId="0" applyBorder="1"/>
    <xf numFmtId="0" fontId="0" fillId="0" borderId="64" xfId="0" applyBorder="1"/>
    <xf numFmtId="0" fontId="0" fillId="0" borderId="65" xfId="0" applyBorder="1"/>
    <xf numFmtId="0" fontId="0" fillId="0" borderId="68" xfId="0" applyBorder="1"/>
    <xf numFmtId="0" fontId="5" fillId="10" borderId="62" xfId="0" applyFont="1" applyFill="1" applyBorder="1"/>
    <xf numFmtId="0" fontId="5" fillId="0" borderId="68" xfId="0" pivotButton="1" applyFont="1" applyBorder="1"/>
    <xf numFmtId="0" fontId="11" fillId="12" borderId="30" xfId="0" applyFont="1" applyFill="1" applyBorder="1" applyAlignment="1">
      <alignment vertical="center"/>
    </xf>
    <xf numFmtId="0" fontId="0" fillId="12" borderId="45" xfId="0" applyFill="1" applyBorder="1"/>
    <xf numFmtId="0" fontId="5" fillId="12" borderId="45" xfId="0" applyFont="1" applyFill="1" applyBorder="1" applyAlignment="1">
      <alignment horizontal="center"/>
    </xf>
    <xf numFmtId="0" fontId="0" fillId="12" borderId="46" xfId="0" applyFill="1" applyBorder="1"/>
    <xf numFmtId="0" fontId="0" fillId="0" borderId="1" xfId="0" pivotButton="1" applyBorder="1"/>
    <xf numFmtId="0" fontId="0" fillId="0" borderId="1" xfId="0" applyBorder="1" applyAlignment="1">
      <alignment horizontal="left"/>
    </xf>
    <xf numFmtId="0" fontId="0" fillId="9" borderId="1" xfId="0" applyFill="1" applyBorder="1" applyAlignment="1">
      <alignment horizontal="left"/>
    </xf>
    <xf numFmtId="0" fontId="0" fillId="4" borderId="1" xfId="0" applyFill="1" applyBorder="1" applyAlignment="1">
      <alignment horizontal="left"/>
    </xf>
    <xf numFmtId="0" fontId="0" fillId="12" borderId="1" xfId="0" applyFill="1" applyBorder="1" applyAlignment="1">
      <alignment horizontal="left"/>
    </xf>
    <xf numFmtId="0" fontId="0" fillId="9" borderId="1" xfId="0" applyFill="1" applyBorder="1"/>
    <xf numFmtId="0" fontId="0" fillId="4" borderId="1" xfId="0" applyFill="1" applyBorder="1"/>
    <xf numFmtId="0" fontId="11" fillId="0" borderId="42" xfId="0" applyFont="1" applyBorder="1" applyAlignment="1">
      <alignment horizontal="center" vertical="center"/>
    </xf>
    <xf numFmtId="0" fontId="11" fillId="9" borderId="73" xfId="0" applyFont="1" applyFill="1" applyBorder="1" applyAlignment="1">
      <alignment vertical="center"/>
    </xf>
    <xf numFmtId="0" fontId="11" fillId="9" borderId="26" xfId="0" applyFont="1" applyFill="1" applyBorder="1" applyAlignment="1">
      <alignment vertical="center"/>
    </xf>
    <xf numFmtId="14" fontId="11" fillId="9" borderId="47" xfId="0" applyNumberFormat="1" applyFont="1" applyFill="1" applyBorder="1" applyAlignment="1">
      <alignment horizontal="center" vertical="center"/>
    </xf>
    <xf numFmtId="165" fontId="11" fillId="9" borderId="48" xfId="0" applyNumberFormat="1" applyFont="1" applyFill="1" applyBorder="1" applyAlignment="1">
      <alignment horizontal="centerContinuous" vertical="center"/>
    </xf>
    <xf numFmtId="0" fontId="11" fillId="9" borderId="69" xfId="0" applyFont="1" applyFill="1" applyBorder="1" applyAlignment="1">
      <alignment horizontal="center" vertical="center"/>
    </xf>
    <xf numFmtId="0" fontId="0" fillId="9" borderId="47" xfId="0" applyFill="1" applyBorder="1"/>
    <xf numFmtId="0" fontId="11" fillId="9" borderId="24" xfId="0" applyFont="1" applyFill="1" applyBorder="1" applyAlignment="1">
      <alignment vertical="center"/>
    </xf>
    <xf numFmtId="0" fontId="0" fillId="9" borderId="22" xfId="0" applyFill="1" applyBorder="1"/>
    <xf numFmtId="0" fontId="0" fillId="9" borderId="70" xfId="0" applyFill="1" applyBorder="1"/>
    <xf numFmtId="0" fontId="5" fillId="9" borderId="70" xfId="0" applyFont="1" applyFill="1" applyBorder="1" applyAlignment="1">
      <alignment horizontal="center"/>
    </xf>
    <xf numFmtId="0" fontId="0" fillId="9" borderId="71" xfId="0" applyFill="1" applyBorder="1"/>
    <xf numFmtId="0" fontId="0" fillId="9" borderId="22" xfId="0" applyFill="1" applyBorder="1" applyAlignment="1">
      <alignment horizontal="center" vertical="center"/>
    </xf>
    <xf numFmtId="0" fontId="12" fillId="9" borderId="22" xfId="0" applyFont="1" applyFill="1" applyBorder="1" applyAlignment="1">
      <alignment horizontal="center" vertical="center"/>
    </xf>
    <xf numFmtId="0" fontId="11" fillId="9" borderId="74" xfId="0" applyFont="1" applyFill="1" applyBorder="1" applyAlignment="1">
      <alignment vertical="center"/>
    </xf>
    <xf numFmtId="0" fontId="11" fillId="9" borderId="9" xfId="0" applyFont="1" applyFill="1" applyBorder="1" applyAlignment="1">
      <alignment vertical="center"/>
    </xf>
    <xf numFmtId="14" fontId="11" fillId="9" borderId="41" xfId="0" applyNumberFormat="1" applyFont="1" applyFill="1" applyBorder="1" applyAlignment="1">
      <alignment horizontal="center" vertical="center"/>
    </xf>
    <xf numFmtId="165" fontId="11" fillId="9" borderId="42" xfId="0" applyNumberFormat="1" applyFont="1" applyFill="1" applyBorder="1" applyAlignment="1">
      <alignment horizontal="centerContinuous" vertical="center"/>
    </xf>
    <xf numFmtId="0" fontId="11" fillId="9" borderId="30" xfId="0" applyFont="1" applyFill="1" applyBorder="1" applyAlignment="1">
      <alignment horizontal="center" vertical="center"/>
    </xf>
    <xf numFmtId="0" fontId="11" fillId="9" borderId="3" xfId="0" applyFont="1" applyFill="1" applyBorder="1" applyAlignment="1">
      <alignment vertical="center"/>
    </xf>
    <xf numFmtId="0" fontId="0" fillId="9" borderId="4" xfId="0" applyFill="1" applyBorder="1"/>
    <xf numFmtId="0" fontId="0" fillId="9" borderId="45" xfId="0" applyFill="1" applyBorder="1"/>
    <xf numFmtId="0" fontId="5" fillId="9" borderId="45" xfId="0" applyFont="1" applyFill="1" applyBorder="1" applyAlignment="1">
      <alignment horizontal="center"/>
    </xf>
    <xf numFmtId="0" fontId="0" fillId="9" borderId="46" xfId="0" applyFill="1" applyBorder="1"/>
    <xf numFmtId="0" fontId="0" fillId="9" borderId="1" xfId="0" applyFill="1" applyBorder="1" applyAlignment="1">
      <alignment horizontal="center" vertical="center"/>
    </xf>
    <xf numFmtId="0" fontId="12" fillId="9" borderId="1" xfId="0" applyFont="1" applyFill="1" applyBorder="1" applyAlignment="1">
      <alignment horizontal="center" vertical="center"/>
    </xf>
    <xf numFmtId="49" fontId="0" fillId="9" borderId="1" xfId="0" applyNumberFormat="1" applyFill="1" applyBorder="1" applyAlignment="1">
      <alignment horizontal="center" vertical="center"/>
    </xf>
    <xf numFmtId="0" fontId="11" fillId="4" borderId="74" xfId="0" applyFont="1" applyFill="1" applyBorder="1" applyAlignment="1">
      <alignment vertical="center"/>
    </xf>
    <xf numFmtId="0" fontId="11" fillId="4" borderId="9" xfId="0" applyFont="1" applyFill="1" applyBorder="1" applyAlignment="1">
      <alignment vertical="center"/>
    </xf>
    <xf numFmtId="14" fontId="11" fillId="4" borderId="41" xfId="0" applyNumberFormat="1" applyFont="1" applyFill="1" applyBorder="1" applyAlignment="1">
      <alignment horizontal="center" vertical="center"/>
    </xf>
    <xf numFmtId="14" fontId="11" fillId="4" borderId="1" xfId="0" applyNumberFormat="1" applyFont="1" applyFill="1" applyBorder="1" applyAlignment="1">
      <alignment vertical="center"/>
    </xf>
    <xf numFmtId="165" fontId="11" fillId="4" borderId="42" xfId="0" applyNumberFormat="1" applyFont="1" applyFill="1" applyBorder="1" applyAlignment="1">
      <alignment horizontal="centerContinuous" vertical="center"/>
    </xf>
    <xf numFmtId="0" fontId="11" fillId="4" borderId="30" xfId="0" applyFont="1" applyFill="1" applyBorder="1" applyAlignment="1">
      <alignment horizontal="center" vertical="center"/>
    </xf>
    <xf numFmtId="0" fontId="0" fillId="4" borderId="41" xfId="0" applyFill="1" applyBorder="1"/>
    <xf numFmtId="0" fontId="11" fillId="4" borderId="3" xfId="0" applyFont="1" applyFill="1" applyBorder="1" applyAlignment="1">
      <alignment vertical="center"/>
    </xf>
    <xf numFmtId="0" fontId="0" fillId="4" borderId="4" xfId="0" applyFill="1" applyBorder="1"/>
    <xf numFmtId="0" fontId="0" fillId="4" borderId="45" xfId="0" applyFill="1" applyBorder="1"/>
    <xf numFmtId="0" fontId="5" fillId="4" borderId="45" xfId="0" applyFont="1" applyFill="1" applyBorder="1" applyAlignment="1">
      <alignment horizontal="center"/>
    </xf>
    <xf numFmtId="0" fontId="0" fillId="4" borderId="46" xfId="0" applyFill="1" applyBorder="1"/>
    <xf numFmtId="0" fontId="0" fillId="4" borderId="1" xfId="0" applyFill="1" applyBorder="1" applyAlignment="1">
      <alignment horizontal="center" vertical="center"/>
    </xf>
    <xf numFmtId="0" fontId="12" fillId="4" borderId="1" xfId="0" applyFont="1" applyFill="1" applyBorder="1" applyAlignment="1">
      <alignment horizontal="center" vertical="center"/>
    </xf>
    <xf numFmtId="49" fontId="0" fillId="4" borderId="1" xfId="0" applyNumberFormat="1" applyFill="1" applyBorder="1" applyAlignment="1">
      <alignment horizontal="center" vertical="center"/>
    </xf>
    <xf numFmtId="0" fontId="11" fillId="12" borderId="74" xfId="0" applyFont="1" applyFill="1" applyBorder="1" applyAlignment="1">
      <alignment vertical="center"/>
    </xf>
    <xf numFmtId="0" fontId="11" fillId="12" borderId="75" xfId="0" applyFont="1" applyFill="1" applyBorder="1" applyAlignment="1">
      <alignment vertical="center"/>
    </xf>
    <xf numFmtId="14" fontId="11" fillId="12" borderId="76" xfId="0" applyNumberFormat="1" applyFont="1" applyFill="1" applyBorder="1" applyAlignment="1">
      <alignment horizontal="center" vertical="center"/>
    </xf>
    <xf numFmtId="165" fontId="11" fillId="12" borderId="77" xfId="0" applyNumberFormat="1" applyFont="1" applyFill="1" applyBorder="1" applyAlignment="1">
      <alignment horizontal="centerContinuous" vertical="center"/>
    </xf>
    <xf numFmtId="0" fontId="0" fillId="12" borderId="76" xfId="0" applyFill="1" applyBorder="1"/>
    <xf numFmtId="0" fontId="11" fillId="12" borderId="31" xfId="0" applyFont="1" applyFill="1" applyBorder="1" applyAlignment="1">
      <alignment vertical="center"/>
    </xf>
    <xf numFmtId="0" fontId="0" fillId="12" borderId="18" xfId="0" applyFill="1" applyBorder="1"/>
    <xf numFmtId="0" fontId="0" fillId="12" borderId="32" xfId="0" applyFill="1" applyBorder="1"/>
    <xf numFmtId="0" fontId="0" fillId="12" borderId="30" xfId="0" applyFill="1" applyBorder="1"/>
    <xf numFmtId="0" fontId="5" fillId="12" borderId="30" xfId="0" applyFont="1" applyFill="1" applyBorder="1" applyAlignment="1">
      <alignment horizontal="center"/>
    </xf>
    <xf numFmtId="0" fontId="0" fillId="12" borderId="33" xfId="0" applyFill="1" applyBorder="1"/>
    <xf numFmtId="0" fontId="0" fillId="12" borderId="18" xfId="0" applyFill="1" applyBorder="1" applyAlignment="1">
      <alignment horizontal="center" vertical="center"/>
    </xf>
    <xf numFmtId="0" fontId="12" fillId="12" borderId="18" xfId="0" applyFont="1" applyFill="1" applyBorder="1" applyAlignment="1">
      <alignment horizontal="center" vertical="center"/>
    </xf>
    <xf numFmtId="0" fontId="15" fillId="14" borderId="0" xfId="0" applyFont="1" applyFill="1" applyAlignment="1">
      <alignment horizontal="center" vertical="center"/>
    </xf>
    <xf numFmtId="165" fontId="11" fillId="0" borderId="48" xfId="0" applyNumberFormat="1" applyFont="1" applyBorder="1" applyAlignment="1">
      <alignment horizontal="centerContinuous" vertical="center"/>
    </xf>
    <xf numFmtId="0" fontId="0" fillId="0" borderId="50" xfId="0" applyBorder="1"/>
    <xf numFmtId="0" fontId="5" fillId="0" borderId="50" xfId="0" applyFont="1" applyBorder="1" applyAlignment="1">
      <alignment horizontal="center"/>
    </xf>
    <xf numFmtId="0" fontId="0" fillId="0" borderId="51" xfId="0" applyBorder="1"/>
    <xf numFmtId="0" fontId="0" fillId="8" borderId="0" xfId="0" applyFill="1" applyAlignment="1">
      <alignment horizontal="center" vertical="center"/>
    </xf>
    <xf numFmtId="0" fontId="0" fillId="9" borderId="0" xfId="0" applyFill="1" applyAlignment="1">
      <alignment horizontal="center" vertical="center"/>
    </xf>
    <xf numFmtId="49" fontId="12" fillId="12" borderId="1" xfId="0" applyNumberFormat="1" applyFont="1" applyFill="1" applyBorder="1" applyAlignment="1">
      <alignment horizontal="center" vertical="center"/>
    </xf>
    <xf numFmtId="49" fontId="5" fillId="12" borderId="45" xfId="0" applyNumberFormat="1" applyFont="1" applyFill="1" applyBorder="1" applyAlignment="1">
      <alignment horizontal="center" vertical="center"/>
    </xf>
    <xf numFmtId="49" fontId="11" fillId="12" borderId="3" xfId="0" applyNumberFormat="1" applyFont="1" applyFill="1" applyBorder="1" applyAlignment="1">
      <alignment horizontal="center" vertical="center"/>
    </xf>
    <xf numFmtId="49" fontId="0" fillId="12" borderId="4" xfId="0" applyNumberFormat="1" applyFill="1" applyBorder="1" applyAlignment="1">
      <alignment horizontal="center" vertical="center"/>
    </xf>
    <xf numFmtId="49" fontId="0" fillId="12" borderId="45" xfId="0" applyNumberFormat="1" applyFill="1" applyBorder="1" applyAlignment="1">
      <alignment horizontal="center" vertical="center"/>
    </xf>
    <xf numFmtId="49" fontId="0" fillId="12" borderId="46" xfId="0" applyNumberFormat="1" applyFill="1" applyBorder="1" applyAlignment="1">
      <alignment horizontal="center" vertical="center"/>
    </xf>
    <xf numFmtId="0" fontId="11" fillId="13" borderId="75" xfId="0" applyFont="1" applyFill="1" applyBorder="1" applyAlignment="1">
      <alignment vertical="center"/>
    </xf>
    <xf numFmtId="0" fontId="11" fillId="13" borderId="30" xfId="0" applyFont="1" applyFill="1" applyBorder="1" applyAlignment="1">
      <alignment vertical="center"/>
    </xf>
    <xf numFmtId="14" fontId="11" fillId="13" borderId="76" xfId="0" applyNumberFormat="1" applyFont="1" applyFill="1" applyBorder="1" applyAlignment="1">
      <alignment horizontal="center" vertical="center"/>
    </xf>
    <xf numFmtId="165" fontId="11" fillId="13" borderId="77" xfId="0" applyNumberFormat="1" applyFont="1" applyFill="1" applyBorder="1" applyAlignment="1">
      <alignment horizontal="centerContinuous" vertical="center"/>
    </xf>
    <xf numFmtId="0" fontId="11" fillId="13" borderId="30" xfId="0" applyFont="1" applyFill="1" applyBorder="1" applyAlignment="1">
      <alignment horizontal="center" vertical="center"/>
    </xf>
    <xf numFmtId="0" fontId="0" fillId="13" borderId="45" xfId="0" applyFill="1" applyBorder="1"/>
    <xf numFmtId="0" fontId="5" fillId="13" borderId="45" xfId="0" applyFont="1" applyFill="1" applyBorder="1" applyAlignment="1">
      <alignment horizontal="center"/>
    </xf>
    <xf numFmtId="0" fontId="0" fillId="13" borderId="46" xfId="0" applyFill="1" applyBorder="1"/>
    <xf numFmtId="0" fontId="11" fillId="15" borderId="75" xfId="0" applyFont="1" applyFill="1" applyBorder="1" applyAlignment="1">
      <alignment vertical="center"/>
    </xf>
    <xf numFmtId="0" fontId="11" fillId="15" borderId="30" xfId="0" applyFont="1" applyFill="1" applyBorder="1" applyAlignment="1">
      <alignment vertical="center"/>
    </xf>
    <xf numFmtId="14" fontId="11" fillId="15" borderId="76" xfId="0" applyNumberFormat="1" applyFont="1" applyFill="1" applyBorder="1" applyAlignment="1">
      <alignment horizontal="center" vertical="center"/>
    </xf>
    <xf numFmtId="14" fontId="11" fillId="15" borderId="1" xfId="0" applyNumberFormat="1" applyFont="1" applyFill="1" applyBorder="1" applyAlignment="1">
      <alignment vertical="center"/>
    </xf>
    <xf numFmtId="165" fontId="11" fillId="15" borderId="77" xfId="0" applyNumberFormat="1" applyFont="1" applyFill="1" applyBorder="1" applyAlignment="1">
      <alignment horizontal="centerContinuous" vertical="center"/>
    </xf>
    <xf numFmtId="0" fontId="11" fillId="15" borderId="30" xfId="0" applyFont="1" applyFill="1" applyBorder="1" applyAlignment="1">
      <alignment horizontal="center" vertical="center"/>
    </xf>
    <xf numFmtId="0" fontId="0" fillId="15" borderId="41" xfId="0" applyFill="1" applyBorder="1"/>
    <xf numFmtId="0" fontId="11" fillId="15" borderId="3" xfId="0" applyFont="1" applyFill="1" applyBorder="1" applyAlignment="1">
      <alignment vertical="center"/>
    </xf>
    <xf numFmtId="0" fontId="0" fillId="15" borderId="1" xfId="0" applyFill="1" applyBorder="1"/>
    <xf numFmtId="0" fontId="0" fillId="15" borderId="4" xfId="0" applyFill="1" applyBorder="1"/>
    <xf numFmtId="0" fontId="0" fillId="15" borderId="45" xfId="0" applyFill="1" applyBorder="1"/>
    <xf numFmtId="0" fontId="5" fillId="15" borderId="45" xfId="0" applyFont="1" applyFill="1" applyBorder="1" applyAlignment="1">
      <alignment horizontal="center"/>
    </xf>
    <xf numFmtId="0" fontId="0" fillId="15" borderId="46" xfId="0" applyFill="1" applyBorder="1"/>
    <xf numFmtId="0" fontId="0" fillId="15" borderId="1" xfId="0" applyFill="1" applyBorder="1" applyAlignment="1">
      <alignment horizontal="center" vertical="center"/>
    </xf>
    <xf numFmtId="0" fontId="12" fillId="15" borderId="1" xfId="0" applyFont="1" applyFill="1" applyBorder="1" applyAlignment="1">
      <alignment horizontal="center" vertical="center"/>
    </xf>
    <xf numFmtId="49" fontId="0" fillId="15" borderId="1" xfId="0" applyNumberFormat="1" applyFill="1" applyBorder="1" applyAlignment="1">
      <alignment horizontal="center" vertical="center"/>
    </xf>
    <xf numFmtId="20" fontId="0" fillId="9" borderId="47" xfId="0" applyNumberFormat="1" applyFill="1" applyBorder="1"/>
    <xf numFmtId="0" fontId="9" fillId="5" borderId="0" xfId="0" applyFont="1" applyFill="1" applyAlignment="1">
      <alignment horizontal="center" vertical="center"/>
    </xf>
    <xf numFmtId="0" fontId="0" fillId="8" borderId="0" xfId="0" applyFill="1"/>
    <xf numFmtId="0" fontId="0" fillId="9" borderId="0" xfId="0" applyFill="1"/>
    <xf numFmtId="0" fontId="0" fillId="0" borderId="7" xfId="0" applyBorder="1"/>
    <xf numFmtId="0" fontId="0" fillId="0" borderId="22" xfId="0" applyBorder="1"/>
    <xf numFmtId="0" fontId="11" fillId="2" borderId="9" xfId="0" applyFont="1" applyFill="1" applyBorder="1" applyAlignment="1">
      <alignment vertical="center"/>
    </xf>
    <xf numFmtId="14" fontId="11" fillId="2" borderId="1" xfId="0" applyNumberFormat="1" applyFont="1" applyFill="1" applyBorder="1" applyAlignment="1">
      <alignment horizontal="center" vertical="center"/>
    </xf>
    <xf numFmtId="14" fontId="11" fillId="2" borderId="1" xfId="0" applyNumberFormat="1" applyFont="1" applyFill="1" applyBorder="1" applyAlignment="1">
      <alignment vertical="center"/>
    </xf>
    <xf numFmtId="0" fontId="0" fillId="2" borderId="1" xfId="0" applyFill="1" applyBorder="1"/>
    <xf numFmtId="0" fontId="11" fillId="2" borderId="3" xfId="0" applyFont="1" applyFill="1" applyBorder="1" applyAlignment="1">
      <alignment vertical="center"/>
    </xf>
    <xf numFmtId="0" fontId="0" fillId="2" borderId="4" xfId="0" applyFill="1" applyBorder="1"/>
    <xf numFmtId="0" fontId="0" fillId="2" borderId="10" xfId="0" applyFill="1" applyBorder="1"/>
    <xf numFmtId="0" fontId="0" fillId="2" borderId="9" xfId="0" applyFill="1" applyBorder="1"/>
    <xf numFmtId="0" fontId="5" fillId="2" borderId="11" xfId="0" applyFont="1" applyFill="1" applyBorder="1" applyAlignment="1">
      <alignment horizontal="center"/>
    </xf>
    <xf numFmtId="0" fontId="0" fillId="2" borderId="12" xfId="0" applyFill="1" applyBorder="1"/>
    <xf numFmtId="0" fontId="0" fillId="2" borderId="1" xfId="0" applyFill="1" applyBorder="1" applyAlignment="1">
      <alignment horizontal="center" vertical="center"/>
    </xf>
    <xf numFmtId="0" fontId="12" fillId="2" borderId="1" xfId="0" applyFont="1" applyFill="1" applyBorder="1" applyAlignment="1">
      <alignment horizontal="center" vertical="center"/>
    </xf>
    <xf numFmtId="0" fontId="5" fillId="2" borderId="9" xfId="0" applyFont="1" applyFill="1" applyBorder="1" applyAlignment="1">
      <alignment horizontal="center"/>
    </xf>
    <xf numFmtId="0" fontId="11" fillId="13" borderId="9" xfId="0" applyFont="1" applyFill="1" applyBorder="1" applyAlignment="1">
      <alignment vertical="center"/>
    </xf>
    <xf numFmtId="14" fontId="11" fillId="13" borderId="1" xfId="0" applyNumberFormat="1" applyFont="1" applyFill="1" applyBorder="1" applyAlignment="1">
      <alignment horizontal="center" vertical="center"/>
    </xf>
    <xf numFmtId="0" fontId="0" fillId="13" borderId="9" xfId="0" applyFill="1" applyBorder="1"/>
    <xf numFmtId="0" fontId="0" fillId="13" borderId="12" xfId="0" applyFill="1" applyBorder="1"/>
    <xf numFmtId="0" fontId="5" fillId="13" borderId="9" xfId="0" applyFont="1" applyFill="1" applyBorder="1" applyAlignment="1">
      <alignment horizontal="center"/>
    </xf>
    <xf numFmtId="0" fontId="1" fillId="6" borderId="9" xfId="0" applyFont="1" applyFill="1" applyBorder="1" applyAlignment="1">
      <alignment vertical="center"/>
    </xf>
    <xf numFmtId="14" fontId="1" fillId="6" borderId="1" xfId="0" applyNumberFormat="1" applyFont="1" applyFill="1" applyBorder="1" applyAlignment="1">
      <alignment horizontal="center" vertical="center"/>
    </xf>
    <xf numFmtId="14" fontId="11" fillId="6" borderId="1" xfId="0" applyNumberFormat="1" applyFont="1" applyFill="1" applyBorder="1" applyAlignment="1">
      <alignment vertical="center"/>
    </xf>
    <xf numFmtId="0" fontId="0" fillId="6" borderId="1" xfId="0" applyFill="1" applyBorder="1"/>
    <xf numFmtId="0" fontId="11" fillId="6" borderId="3" xfId="0" applyFont="1" applyFill="1" applyBorder="1" applyAlignment="1">
      <alignment vertical="center"/>
    </xf>
    <xf numFmtId="0" fontId="0" fillId="6" borderId="4" xfId="0" applyFill="1" applyBorder="1"/>
    <xf numFmtId="0" fontId="0" fillId="6" borderId="9" xfId="0" applyFill="1" applyBorder="1"/>
    <xf numFmtId="0" fontId="5" fillId="6" borderId="9" xfId="0" applyFont="1" applyFill="1" applyBorder="1" applyAlignment="1">
      <alignment horizontal="center"/>
    </xf>
    <xf numFmtId="0" fontId="0" fillId="6" borderId="12" xfId="0" applyFill="1" applyBorder="1"/>
    <xf numFmtId="0" fontId="0" fillId="6" borderId="1" xfId="0" applyFill="1" applyBorder="1" applyAlignment="1">
      <alignment horizontal="center" vertical="center"/>
    </xf>
    <xf numFmtId="0" fontId="12" fillId="6" borderId="1" xfId="0" applyFont="1" applyFill="1" applyBorder="1" applyAlignment="1">
      <alignment horizontal="center" vertical="center"/>
    </xf>
    <xf numFmtId="0" fontId="11" fillId="6" borderId="9" xfId="0" applyFont="1" applyFill="1" applyBorder="1" applyAlignment="1">
      <alignment vertical="center"/>
    </xf>
    <xf numFmtId="14" fontId="11" fillId="6" borderId="1" xfId="0" applyNumberFormat="1" applyFont="1" applyFill="1" applyBorder="1" applyAlignment="1">
      <alignment horizontal="center" vertical="center"/>
    </xf>
    <xf numFmtId="14" fontId="11" fillId="12" borderId="1" xfId="0" applyNumberFormat="1" applyFont="1" applyFill="1" applyBorder="1" applyAlignment="1">
      <alignment horizontal="center" vertical="center"/>
    </xf>
    <xf numFmtId="14" fontId="11" fillId="12" borderId="1" xfId="0" applyNumberFormat="1" applyFont="1" applyFill="1" applyBorder="1" applyAlignment="1">
      <alignment vertical="center"/>
    </xf>
    <xf numFmtId="0" fontId="0" fillId="12" borderId="9" xfId="0" applyFill="1" applyBorder="1"/>
    <xf numFmtId="0" fontId="5" fillId="12" borderId="9" xfId="0" applyFont="1" applyFill="1" applyBorder="1" applyAlignment="1">
      <alignment horizontal="center"/>
    </xf>
    <xf numFmtId="0" fontId="0" fillId="12" borderId="12" xfId="0" applyFill="1" applyBorder="1"/>
    <xf numFmtId="0" fontId="0" fillId="5" borderId="0" xfId="0" applyFill="1" applyAlignment="1">
      <alignment horizontal="center" vertical="center"/>
    </xf>
    <xf numFmtId="0" fontId="1" fillId="2" borderId="9" xfId="0" applyFont="1" applyFill="1" applyBorder="1" applyAlignment="1">
      <alignment vertical="center"/>
    </xf>
    <xf numFmtId="0" fontId="11" fillId="2" borderId="28" xfId="0" applyFont="1" applyFill="1" applyBorder="1" applyAlignment="1">
      <alignment vertical="center"/>
    </xf>
    <xf numFmtId="0" fontId="11" fillId="2" borderId="5" xfId="0" applyFont="1" applyFill="1" applyBorder="1" applyAlignment="1">
      <alignment vertical="center"/>
    </xf>
    <xf numFmtId="0" fontId="0" fillId="2" borderId="2" xfId="0" applyFill="1" applyBorder="1"/>
    <xf numFmtId="0" fontId="0" fillId="2" borderId="20" xfId="0" applyFill="1" applyBorder="1"/>
    <xf numFmtId="0" fontId="0" fillId="2" borderId="28" xfId="0" applyFill="1" applyBorder="1"/>
    <xf numFmtId="0" fontId="5" fillId="2" borderId="28" xfId="0" applyFont="1" applyFill="1" applyBorder="1" applyAlignment="1">
      <alignment horizontal="center"/>
    </xf>
    <xf numFmtId="0" fontId="0" fillId="2" borderId="29" xfId="0" applyFill="1" applyBorder="1"/>
    <xf numFmtId="0" fontId="0" fillId="2" borderId="2" xfId="0" applyFill="1" applyBorder="1" applyAlignment="1">
      <alignment horizontal="center" vertical="center"/>
    </xf>
    <xf numFmtId="0" fontId="12" fillId="2" borderId="2" xfId="0" applyFont="1" applyFill="1" applyBorder="1" applyAlignment="1">
      <alignment horizontal="center" vertical="center"/>
    </xf>
    <xf numFmtId="0" fontId="11" fillId="6" borderId="37" xfId="0" applyFont="1" applyFill="1" applyBorder="1" applyAlignment="1">
      <alignment vertical="center"/>
    </xf>
    <xf numFmtId="14" fontId="11" fillId="6" borderId="22" xfId="0" applyNumberFormat="1" applyFont="1" applyFill="1" applyBorder="1" applyAlignment="1">
      <alignment horizontal="center" vertical="center"/>
    </xf>
    <xf numFmtId="0" fontId="5" fillId="6" borderId="11" xfId="0" applyFont="1" applyFill="1" applyBorder="1" applyAlignment="1">
      <alignment horizontal="center"/>
    </xf>
    <xf numFmtId="0" fontId="11" fillId="6" borderId="30" xfId="0" applyFont="1" applyFill="1" applyBorder="1" applyAlignment="1">
      <alignment vertical="center"/>
    </xf>
    <xf numFmtId="0" fontId="11" fillId="6" borderId="31" xfId="0" applyFont="1" applyFill="1" applyBorder="1" applyAlignment="1">
      <alignment vertical="center"/>
    </xf>
    <xf numFmtId="0" fontId="0" fillId="6" borderId="18" xfId="0" applyFill="1" applyBorder="1"/>
    <xf numFmtId="0" fontId="0" fillId="6" borderId="32" xfId="0" applyFill="1" applyBorder="1"/>
    <xf numFmtId="0" fontId="0" fillId="6" borderId="30" xfId="0" applyFill="1" applyBorder="1"/>
    <xf numFmtId="0" fontId="5" fillId="6" borderId="30" xfId="0" applyFont="1" applyFill="1" applyBorder="1" applyAlignment="1">
      <alignment horizontal="center"/>
    </xf>
    <xf numFmtId="0" fontId="0" fillId="6" borderId="33" xfId="0" applyFill="1" applyBorder="1"/>
    <xf numFmtId="0" fontId="0" fillId="6" borderId="18" xfId="0" applyFill="1" applyBorder="1" applyAlignment="1">
      <alignment horizontal="center" vertical="center"/>
    </xf>
    <xf numFmtId="0" fontId="12" fillId="6" borderId="18" xfId="0" applyFont="1" applyFill="1" applyBorder="1" applyAlignment="1">
      <alignment horizontal="center" vertical="center"/>
    </xf>
    <xf numFmtId="0" fontId="11" fillId="2" borderId="37" xfId="0" applyFont="1" applyFill="1" applyBorder="1" applyAlignment="1">
      <alignment vertical="center"/>
    </xf>
    <xf numFmtId="14" fontId="11" fillId="2" borderId="22" xfId="0" applyNumberFormat="1" applyFont="1" applyFill="1" applyBorder="1" applyAlignment="1">
      <alignment horizontal="center" vertical="center"/>
    </xf>
    <xf numFmtId="0" fontId="11" fillId="2" borderId="38" xfId="0" applyFont="1" applyFill="1" applyBorder="1" applyAlignment="1">
      <alignment vertical="center"/>
    </xf>
    <xf numFmtId="0" fontId="0" fillId="2" borderId="17" xfId="0" applyFill="1" applyBorder="1"/>
    <xf numFmtId="0" fontId="0" fillId="2" borderId="39" xfId="0" applyFill="1" applyBorder="1"/>
    <xf numFmtId="0" fontId="0" fillId="2" borderId="37" xfId="0" applyFill="1" applyBorder="1"/>
    <xf numFmtId="0" fontId="5" fillId="2" borderId="37" xfId="0" applyFont="1" applyFill="1" applyBorder="1" applyAlignment="1">
      <alignment horizontal="center"/>
    </xf>
    <xf numFmtId="0" fontId="0" fillId="2" borderId="40" xfId="0" applyFill="1" applyBorder="1"/>
    <xf numFmtId="0" fontId="0" fillId="2" borderId="17" xfId="0" applyFill="1" applyBorder="1" applyAlignment="1">
      <alignment horizontal="center" vertical="center"/>
    </xf>
    <xf numFmtId="0" fontId="12" fillId="2" borderId="17" xfId="0" applyFont="1" applyFill="1" applyBorder="1" applyAlignment="1">
      <alignment horizontal="center" vertical="center"/>
    </xf>
    <xf numFmtId="0" fontId="11" fillId="2" borderId="30" xfId="0" applyFont="1" applyFill="1" applyBorder="1" applyAlignment="1">
      <alignment vertical="center"/>
    </xf>
    <xf numFmtId="14" fontId="11" fillId="2" borderId="41" xfId="0" applyNumberFormat="1" applyFont="1" applyFill="1" applyBorder="1" applyAlignment="1">
      <alignment horizontal="center" vertical="center"/>
    </xf>
    <xf numFmtId="0" fontId="0" fillId="2" borderId="45" xfId="0" applyFill="1" applyBorder="1"/>
    <xf numFmtId="0" fontId="5" fillId="2" borderId="45" xfId="0" applyFont="1" applyFill="1" applyBorder="1" applyAlignment="1">
      <alignment horizontal="center"/>
    </xf>
    <xf numFmtId="0" fontId="0" fillId="2" borderId="46" xfId="0" applyFill="1" applyBorder="1"/>
    <xf numFmtId="0" fontId="11" fillId="2" borderId="26" xfId="0" applyFont="1" applyFill="1" applyBorder="1" applyAlignment="1">
      <alignment vertical="center"/>
    </xf>
    <xf numFmtId="0" fontId="11" fillId="2" borderId="24" xfId="0" applyFont="1" applyFill="1" applyBorder="1" applyAlignment="1">
      <alignment vertical="center"/>
    </xf>
    <xf numFmtId="0" fontId="0" fillId="2" borderId="22" xfId="0" applyFill="1" applyBorder="1"/>
    <xf numFmtId="0" fontId="0" fillId="2" borderId="26" xfId="0" applyFill="1" applyBorder="1"/>
    <xf numFmtId="0" fontId="5" fillId="2" borderId="26" xfId="0" applyFont="1" applyFill="1" applyBorder="1" applyAlignment="1">
      <alignment horizontal="center"/>
    </xf>
    <xf numFmtId="0" fontId="0" fillId="2" borderId="27" xfId="0" applyFill="1" applyBorder="1"/>
    <xf numFmtId="0" fontId="0" fillId="2" borderId="22" xfId="0" applyFill="1" applyBorder="1" applyAlignment="1">
      <alignment horizontal="center" vertical="center"/>
    </xf>
    <xf numFmtId="0" fontId="12" fillId="2" borderId="22" xfId="0" applyFont="1" applyFill="1" applyBorder="1" applyAlignment="1">
      <alignment horizontal="center" vertical="center"/>
    </xf>
    <xf numFmtId="14" fontId="1" fillId="2" borderId="1" xfId="0" applyNumberFormat="1" applyFont="1" applyFill="1" applyBorder="1" applyAlignment="1">
      <alignment horizontal="center" vertical="center"/>
    </xf>
    <xf numFmtId="0" fontId="11" fillId="6" borderId="26" xfId="0" applyFont="1" applyFill="1" applyBorder="1" applyAlignment="1">
      <alignment vertical="center"/>
    </xf>
    <xf numFmtId="0" fontId="11" fillId="6" borderId="24" xfId="0" applyFont="1" applyFill="1" applyBorder="1" applyAlignment="1">
      <alignment vertical="center"/>
    </xf>
    <xf numFmtId="0" fontId="0" fillId="6" borderId="22" xfId="0" applyFill="1" applyBorder="1"/>
    <xf numFmtId="0" fontId="0" fillId="6" borderId="10" xfId="0" applyFill="1" applyBorder="1"/>
    <xf numFmtId="0" fontId="0" fillId="6" borderId="26" xfId="0" applyFill="1" applyBorder="1"/>
    <xf numFmtId="0" fontId="5" fillId="6" borderId="26" xfId="0" applyFont="1" applyFill="1" applyBorder="1" applyAlignment="1">
      <alignment horizontal="center"/>
    </xf>
    <xf numFmtId="0" fontId="0" fillId="6" borderId="27" xfId="0" applyFill="1" applyBorder="1"/>
    <xf numFmtId="0" fontId="0" fillId="6" borderId="22" xfId="0" applyFill="1" applyBorder="1" applyAlignment="1">
      <alignment horizontal="center" vertical="center"/>
    </xf>
    <xf numFmtId="0" fontId="12" fillId="6" borderId="22" xfId="0" applyFont="1" applyFill="1" applyBorder="1" applyAlignment="1">
      <alignment horizontal="center" vertical="center"/>
    </xf>
    <xf numFmtId="0" fontId="11" fillId="6" borderId="28" xfId="0" applyFont="1" applyFill="1" applyBorder="1" applyAlignment="1">
      <alignment vertical="center"/>
    </xf>
    <xf numFmtId="0" fontId="0" fillId="6" borderId="45" xfId="0" applyFill="1" applyBorder="1"/>
    <xf numFmtId="0" fontId="5" fillId="6" borderId="45" xfId="0" applyFont="1" applyFill="1" applyBorder="1" applyAlignment="1">
      <alignment horizontal="center"/>
    </xf>
    <xf numFmtId="0" fontId="0" fillId="6" borderId="46" xfId="0" applyFill="1" applyBorder="1"/>
    <xf numFmtId="14" fontId="11" fillId="6" borderId="41" xfId="0" applyNumberFormat="1" applyFont="1" applyFill="1" applyBorder="1" applyAlignment="1">
      <alignment horizontal="center" vertical="center"/>
    </xf>
    <xf numFmtId="14" fontId="1" fillId="2" borderId="41" xfId="0" applyNumberFormat="1" applyFont="1" applyFill="1" applyBorder="1" applyAlignment="1">
      <alignment horizontal="center" vertical="center"/>
    </xf>
    <xf numFmtId="0" fontId="11" fillId="13" borderId="43" xfId="0" applyFont="1" applyFill="1" applyBorder="1" applyAlignment="1">
      <alignment horizontal="center" vertical="center"/>
    </xf>
    <xf numFmtId="0" fontId="11" fillId="13" borderId="37" xfId="0" applyFont="1" applyFill="1" applyBorder="1" applyAlignment="1">
      <alignment vertical="center"/>
    </xf>
    <xf numFmtId="14" fontId="11" fillId="13" borderId="22" xfId="0" applyNumberFormat="1" applyFont="1" applyFill="1" applyBorder="1" applyAlignment="1">
      <alignment horizontal="center" vertical="center"/>
    </xf>
    <xf numFmtId="0" fontId="11" fillId="13" borderId="38" xfId="0" applyFont="1" applyFill="1" applyBorder="1" applyAlignment="1">
      <alignment vertical="center"/>
    </xf>
    <xf numFmtId="0" fontId="0" fillId="13" borderId="17" xfId="0" applyFill="1" applyBorder="1"/>
    <xf numFmtId="0" fontId="0" fillId="13" borderId="39" xfId="0" applyFill="1" applyBorder="1"/>
    <xf numFmtId="0" fontId="0" fillId="13" borderId="37" xfId="0" applyFill="1" applyBorder="1"/>
    <xf numFmtId="0" fontId="5" fillId="13" borderId="37" xfId="0" applyFont="1" applyFill="1" applyBorder="1" applyAlignment="1">
      <alignment horizontal="center"/>
    </xf>
    <xf numFmtId="0" fontId="0" fillId="13" borderId="40" xfId="0" applyFill="1" applyBorder="1"/>
    <xf numFmtId="0" fontId="0" fillId="13" borderId="17" xfId="0" applyFill="1" applyBorder="1" applyAlignment="1">
      <alignment horizontal="center" vertical="center"/>
    </xf>
    <xf numFmtId="0" fontId="12" fillId="13" borderId="17" xfId="0" applyFont="1" applyFill="1" applyBorder="1" applyAlignment="1">
      <alignment horizontal="center" vertical="center"/>
    </xf>
    <xf numFmtId="0" fontId="11" fillId="12" borderId="6" xfId="0" applyFont="1" applyFill="1" applyBorder="1" applyAlignment="1">
      <alignment horizontal="center" vertical="center"/>
    </xf>
    <xf numFmtId="14" fontId="1" fillId="13" borderId="1" xfId="0" applyNumberFormat="1" applyFont="1" applyFill="1" applyBorder="1" applyAlignment="1">
      <alignment horizontal="center" vertical="center"/>
    </xf>
    <xf numFmtId="0" fontId="0" fillId="13" borderId="22" xfId="0" applyFill="1" applyBorder="1"/>
    <xf numFmtId="0" fontId="11" fillId="13" borderId="24" xfId="0" applyFont="1" applyFill="1" applyBorder="1" applyAlignment="1">
      <alignment vertical="center"/>
    </xf>
    <xf numFmtId="0" fontId="0" fillId="13" borderId="10" xfId="0" applyFill="1" applyBorder="1"/>
    <xf numFmtId="0" fontId="0" fillId="13" borderId="26" xfId="0" applyFill="1" applyBorder="1"/>
    <xf numFmtId="0" fontId="5" fillId="13" borderId="26" xfId="0" applyFont="1" applyFill="1" applyBorder="1" applyAlignment="1">
      <alignment horizontal="center"/>
    </xf>
    <xf numFmtId="0" fontId="0" fillId="13" borderId="27" xfId="0" applyFill="1" applyBorder="1"/>
    <xf numFmtId="0" fontId="0" fillId="13" borderId="22" xfId="0" applyFill="1" applyBorder="1" applyAlignment="1">
      <alignment horizontal="center" vertical="center"/>
    </xf>
    <xf numFmtId="0" fontId="12" fillId="13" borderId="22" xfId="0" applyFont="1" applyFill="1" applyBorder="1" applyAlignment="1">
      <alignment horizontal="center" vertical="center"/>
    </xf>
    <xf numFmtId="14" fontId="11" fillId="12" borderId="22" xfId="0" applyNumberFormat="1" applyFont="1" applyFill="1" applyBorder="1" applyAlignment="1">
      <alignment horizontal="center" vertical="center"/>
    </xf>
    <xf numFmtId="0" fontId="11" fillId="13" borderId="49" xfId="0" applyFont="1" applyFill="1" applyBorder="1" applyAlignment="1">
      <alignment horizontal="center" vertical="center"/>
    </xf>
    <xf numFmtId="14" fontId="11" fillId="13" borderId="41" xfId="0" applyNumberFormat="1" applyFont="1" applyFill="1" applyBorder="1" applyAlignment="1">
      <alignment horizontal="center" vertical="center"/>
    </xf>
    <xf numFmtId="0" fontId="1" fillId="12" borderId="9" xfId="0" applyFont="1" applyFill="1" applyBorder="1" applyAlignment="1">
      <alignment vertical="center"/>
    </xf>
    <xf numFmtId="14" fontId="1" fillId="12" borderId="1" xfId="0" applyNumberFormat="1" applyFont="1" applyFill="1" applyBorder="1" applyAlignment="1">
      <alignment horizontal="center" vertical="center"/>
    </xf>
    <xf numFmtId="165" fontId="11" fillId="13" borderId="42" xfId="0" applyNumberFormat="1" applyFont="1" applyFill="1" applyBorder="1" applyAlignment="1">
      <alignment horizontal="centerContinuous"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164" fontId="0" fillId="0" borderId="0" xfId="0" applyNumberFormat="1" applyAlignment="1">
      <alignment horizontal="center"/>
    </xf>
    <xf numFmtId="0" fontId="6" fillId="0" borderId="0" xfId="1" applyFill="1" applyBorder="1" applyAlignment="1">
      <alignment horizontal="center" vertical="center"/>
    </xf>
    <xf numFmtId="0" fontId="7" fillId="0" borderId="0" xfId="0" applyFont="1" applyAlignment="1">
      <alignment horizontal="center" vertical="center"/>
    </xf>
    <xf numFmtId="14" fontId="7" fillId="0" borderId="0" xfId="0" applyNumberFormat="1" applyFont="1" applyAlignment="1">
      <alignment horizontal="center" vertical="center"/>
    </xf>
    <xf numFmtId="20" fontId="0" fillId="2" borderId="1" xfId="0" applyNumberFormat="1" applyFill="1" applyBorder="1"/>
    <xf numFmtId="0" fontId="9" fillId="0" borderId="16" xfId="0" applyFont="1" applyBorder="1" applyAlignment="1">
      <alignment horizontal="center" vertical="center"/>
    </xf>
    <xf numFmtId="0" fontId="11" fillId="12" borderId="73" xfId="0" applyFont="1" applyFill="1" applyBorder="1" applyAlignment="1">
      <alignment vertical="center"/>
    </xf>
    <xf numFmtId="0" fontId="11" fillId="12" borderId="26" xfId="0" applyFont="1" applyFill="1" applyBorder="1" applyAlignment="1">
      <alignment vertical="center"/>
    </xf>
    <xf numFmtId="14" fontId="11" fillId="12" borderId="47" xfId="0" applyNumberFormat="1" applyFont="1" applyFill="1" applyBorder="1" applyAlignment="1">
      <alignment horizontal="center" vertical="center"/>
    </xf>
    <xf numFmtId="165" fontId="11" fillId="12" borderId="48" xfId="0" applyNumberFormat="1" applyFont="1" applyFill="1" applyBorder="1" applyAlignment="1">
      <alignment horizontal="centerContinuous" vertical="center"/>
    </xf>
    <xf numFmtId="0" fontId="11" fillId="12" borderId="69" xfId="0" applyFont="1" applyFill="1" applyBorder="1" applyAlignment="1">
      <alignment horizontal="center" vertical="center"/>
    </xf>
    <xf numFmtId="49" fontId="0" fillId="12" borderId="47" xfId="0" applyNumberFormat="1" applyFill="1" applyBorder="1" applyAlignment="1">
      <alignment horizontal="center" vertical="center"/>
    </xf>
    <xf numFmtId="49" fontId="11" fillId="12" borderId="24" xfId="0" applyNumberFormat="1" applyFont="1" applyFill="1" applyBorder="1" applyAlignment="1">
      <alignment horizontal="center" vertical="center"/>
    </xf>
    <xf numFmtId="49" fontId="0" fillId="12" borderId="22" xfId="0" applyNumberFormat="1" applyFill="1" applyBorder="1" applyAlignment="1">
      <alignment horizontal="center" vertical="center"/>
    </xf>
    <xf numFmtId="49" fontId="0" fillId="12" borderId="10" xfId="0" applyNumberFormat="1" applyFill="1" applyBorder="1" applyAlignment="1">
      <alignment horizontal="center" vertical="center"/>
    </xf>
    <xf numFmtId="49" fontId="0" fillId="12" borderId="70" xfId="0" applyNumberFormat="1" applyFill="1" applyBorder="1" applyAlignment="1">
      <alignment horizontal="center" vertical="center"/>
    </xf>
    <xf numFmtId="49" fontId="5" fillId="12" borderId="70" xfId="0" applyNumberFormat="1" applyFont="1" applyFill="1" applyBorder="1" applyAlignment="1">
      <alignment horizontal="center" vertical="center"/>
    </xf>
    <xf numFmtId="49" fontId="0" fillId="12" borderId="71" xfId="0" applyNumberFormat="1" applyFill="1" applyBorder="1" applyAlignment="1">
      <alignment horizontal="center" vertical="center"/>
    </xf>
    <xf numFmtId="49" fontId="12" fillId="12" borderId="22" xfId="0" applyNumberFormat="1" applyFont="1" applyFill="1" applyBorder="1" applyAlignment="1">
      <alignment horizontal="center" vertical="center"/>
    </xf>
    <xf numFmtId="0" fontId="11" fillId="13" borderId="74" xfId="0" applyFont="1" applyFill="1" applyBorder="1" applyAlignment="1">
      <alignment vertical="center"/>
    </xf>
    <xf numFmtId="49" fontId="11" fillId="13" borderId="3" xfId="0" applyNumberFormat="1" applyFont="1" applyFill="1" applyBorder="1" applyAlignment="1">
      <alignment horizontal="center" vertical="center"/>
    </xf>
    <xf numFmtId="49" fontId="0" fillId="13" borderId="4" xfId="0" applyNumberFormat="1" applyFill="1" applyBorder="1" applyAlignment="1">
      <alignment horizontal="center" vertical="center"/>
    </xf>
    <xf numFmtId="49" fontId="0" fillId="13" borderId="45" xfId="0" applyNumberFormat="1" applyFill="1" applyBorder="1" applyAlignment="1">
      <alignment horizontal="center" vertical="center"/>
    </xf>
    <xf numFmtId="49" fontId="5" fillId="13" borderId="45" xfId="0" applyNumberFormat="1" applyFont="1" applyFill="1" applyBorder="1" applyAlignment="1">
      <alignment horizontal="center" vertical="center"/>
    </xf>
    <xf numFmtId="49" fontId="0" fillId="13" borderId="46" xfId="0" applyNumberFormat="1" applyFill="1" applyBorder="1" applyAlignment="1">
      <alignment horizontal="center" vertical="center"/>
    </xf>
    <xf numFmtId="49" fontId="12" fillId="13" borderId="1" xfId="0" applyNumberFormat="1" applyFont="1" applyFill="1" applyBorder="1" applyAlignment="1">
      <alignment horizontal="center" vertical="center"/>
    </xf>
    <xf numFmtId="49" fontId="0" fillId="13" borderId="41" xfId="0" applyNumberFormat="1" applyFill="1" applyBorder="1" applyAlignment="1">
      <alignment horizontal="center" vertical="center"/>
    </xf>
    <xf numFmtId="0" fontId="11" fillId="14" borderId="74" xfId="0" applyFont="1" applyFill="1" applyBorder="1" applyAlignment="1">
      <alignment vertical="center"/>
    </xf>
    <xf numFmtId="0" fontId="11" fillId="14" borderId="9" xfId="0" applyFont="1" applyFill="1" applyBorder="1" applyAlignment="1">
      <alignment vertical="center"/>
    </xf>
    <xf numFmtId="14" fontId="11" fillId="14" borderId="41" xfId="0" applyNumberFormat="1" applyFont="1" applyFill="1" applyBorder="1" applyAlignment="1">
      <alignment horizontal="center" vertical="center"/>
    </xf>
    <xf numFmtId="14" fontId="11" fillId="14" borderId="1" xfId="0" applyNumberFormat="1" applyFont="1" applyFill="1" applyBorder="1" applyAlignment="1">
      <alignment vertical="center"/>
    </xf>
    <xf numFmtId="165" fontId="11" fillId="14" borderId="42" xfId="0" applyNumberFormat="1" applyFont="1" applyFill="1" applyBorder="1" applyAlignment="1">
      <alignment horizontal="centerContinuous" vertical="center"/>
    </xf>
    <xf numFmtId="0" fontId="11" fillId="14" borderId="30" xfId="0" applyFont="1" applyFill="1" applyBorder="1" applyAlignment="1">
      <alignment horizontal="center" vertical="center"/>
    </xf>
    <xf numFmtId="49" fontId="0" fillId="14" borderId="41" xfId="0" applyNumberFormat="1" applyFill="1" applyBorder="1" applyAlignment="1">
      <alignment horizontal="center" vertical="center"/>
    </xf>
    <xf numFmtId="49" fontId="11" fillId="14" borderId="3" xfId="0" applyNumberFormat="1" applyFont="1" applyFill="1" applyBorder="1" applyAlignment="1">
      <alignment horizontal="center" vertical="center"/>
    </xf>
    <xf numFmtId="49" fontId="0" fillId="14" borderId="1" xfId="0" applyNumberFormat="1" applyFill="1" applyBorder="1" applyAlignment="1">
      <alignment horizontal="center" vertical="center"/>
    </xf>
    <xf numFmtId="49" fontId="0" fillId="14" borderId="4" xfId="0" applyNumberFormat="1" applyFill="1" applyBorder="1" applyAlignment="1">
      <alignment horizontal="center" vertical="center"/>
    </xf>
    <xf numFmtId="49" fontId="0" fillId="14" borderId="45" xfId="0" applyNumberFormat="1" applyFill="1" applyBorder="1" applyAlignment="1">
      <alignment horizontal="center" vertical="center"/>
    </xf>
    <xf numFmtId="49" fontId="5" fillId="14" borderId="45" xfId="0" applyNumberFormat="1" applyFont="1" applyFill="1" applyBorder="1" applyAlignment="1">
      <alignment horizontal="center" vertical="center"/>
    </xf>
    <xf numFmtId="49" fontId="0" fillId="14" borderId="46" xfId="0" applyNumberFormat="1" applyFill="1" applyBorder="1" applyAlignment="1">
      <alignment horizontal="center" vertical="center"/>
    </xf>
    <xf numFmtId="49" fontId="12" fillId="14" borderId="1" xfId="0" applyNumberFormat="1" applyFont="1" applyFill="1" applyBorder="1" applyAlignment="1">
      <alignment horizontal="center" vertical="center"/>
    </xf>
    <xf numFmtId="0" fontId="11" fillId="14" borderId="75" xfId="0" applyFont="1" applyFill="1" applyBorder="1" applyAlignment="1">
      <alignment vertical="center"/>
    </xf>
    <xf numFmtId="0" fontId="11" fillId="14" borderId="30" xfId="0" applyFont="1" applyFill="1" applyBorder="1" applyAlignment="1">
      <alignment vertical="center"/>
    </xf>
    <xf numFmtId="14" fontId="11" fillId="14" borderId="76" xfId="0" applyNumberFormat="1" applyFont="1" applyFill="1" applyBorder="1" applyAlignment="1">
      <alignment horizontal="center" vertical="center"/>
    </xf>
    <xf numFmtId="165" fontId="11" fillId="14" borderId="77" xfId="0" applyNumberFormat="1" applyFont="1" applyFill="1" applyBorder="1" applyAlignment="1">
      <alignment horizontal="centerContinuous" vertical="center"/>
    </xf>
    <xf numFmtId="49" fontId="0" fillId="14" borderId="76" xfId="0" applyNumberFormat="1" applyFill="1" applyBorder="1" applyAlignment="1">
      <alignment horizontal="center" vertical="center"/>
    </xf>
    <xf numFmtId="49" fontId="11" fillId="14" borderId="31" xfId="0" applyNumberFormat="1" applyFont="1" applyFill="1" applyBorder="1" applyAlignment="1">
      <alignment horizontal="center" vertical="center"/>
    </xf>
    <xf numFmtId="49" fontId="0" fillId="14" borderId="18" xfId="0" applyNumberFormat="1" applyFill="1" applyBorder="1" applyAlignment="1">
      <alignment horizontal="center" vertical="center"/>
    </xf>
    <xf numFmtId="49" fontId="0" fillId="14" borderId="32" xfId="0" applyNumberFormat="1" applyFill="1" applyBorder="1" applyAlignment="1">
      <alignment horizontal="center" vertical="center"/>
    </xf>
    <xf numFmtId="49" fontId="0" fillId="14" borderId="30" xfId="0" applyNumberFormat="1" applyFill="1" applyBorder="1" applyAlignment="1">
      <alignment horizontal="center" vertical="center"/>
    </xf>
    <xf numFmtId="49" fontId="5" fillId="14" borderId="30" xfId="0" applyNumberFormat="1" applyFont="1" applyFill="1" applyBorder="1" applyAlignment="1">
      <alignment horizontal="center" vertical="center"/>
    </xf>
    <xf numFmtId="49" fontId="0" fillId="14" borderId="33" xfId="0" applyNumberFormat="1" applyFill="1" applyBorder="1" applyAlignment="1">
      <alignment horizontal="center" vertical="center"/>
    </xf>
    <xf numFmtId="49" fontId="12" fillId="14" borderId="18" xfId="0" applyNumberFormat="1" applyFont="1" applyFill="1" applyBorder="1" applyAlignment="1">
      <alignment horizontal="center" vertical="center"/>
    </xf>
    <xf numFmtId="14" fontId="11" fillId="9" borderId="1" xfId="0" applyNumberFormat="1" applyFont="1" applyFill="1" applyBorder="1" applyAlignment="1">
      <alignment vertical="center"/>
    </xf>
    <xf numFmtId="20" fontId="0" fillId="9" borderId="22" xfId="0" applyNumberFormat="1" applyFill="1" applyBorder="1"/>
    <xf numFmtId="0" fontId="11" fillId="2" borderId="1" xfId="0" applyFont="1" applyFill="1" applyBorder="1" applyAlignment="1">
      <alignment horizontal="center" vertical="center"/>
    </xf>
    <xf numFmtId="165" fontId="11" fillId="2" borderId="1" xfId="0" applyNumberFormat="1" applyFont="1" applyFill="1" applyBorder="1" applyAlignment="1">
      <alignment horizontal="centerContinuous" vertical="center"/>
    </xf>
    <xf numFmtId="0" fontId="11" fillId="2" borderId="9" xfId="0" applyFont="1" applyFill="1" applyBorder="1" applyAlignment="1">
      <alignment horizontal="center" vertical="center"/>
    </xf>
    <xf numFmtId="49" fontId="0" fillId="2" borderId="1" xfId="0" applyNumberFormat="1" applyFill="1" applyBorder="1" applyAlignment="1">
      <alignment horizontal="center" vertical="center"/>
    </xf>
    <xf numFmtId="0" fontId="11" fillId="6" borderId="1" xfId="0" applyFont="1" applyFill="1" applyBorder="1" applyAlignment="1">
      <alignment horizontal="center" vertical="center"/>
    </xf>
    <xf numFmtId="165" fontId="1" fillId="6" borderId="1" xfId="0" applyNumberFormat="1" applyFont="1" applyFill="1" applyBorder="1" applyAlignment="1">
      <alignment horizontal="centerContinuous" vertical="center"/>
    </xf>
    <xf numFmtId="0" fontId="1" fillId="6" borderId="9" xfId="0" applyFont="1" applyFill="1" applyBorder="1" applyAlignment="1">
      <alignment horizontal="center" vertical="center"/>
    </xf>
    <xf numFmtId="49" fontId="0" fillId="6" borderId="1" xfId="0" applyNumberFormat="1" applyFill="1" applyBorder="1" applyAlignment="1">
      <alignment horizontal="center" vertical="center"/>
    </xf>
    <xf numFmtId="165" fontId="11" fillId="6" borderId="1" xfId="0" applyNumberFormat="1" applyFont="1" applyFill="1" applyBorder="1" applyAlignment="1">
      <alignment horizontal="centerContinuous" vertical="center"/>
    </xf>
    <xf numFmtId="0" fontId="11" fillId="6" borderId="9" xfId="0" applyFont="1" applyFill="1" applyBorder="1" applyAlignment="1">
      <alignment horizontal="center" vertical="center"/>
    </xf>
    <xf numFmtId="0" fontId="0" fillId="13" borderId="0" xfId="0" applyFill="1" applyAlignment="1">
      <alignment horizontal="center"/>
    </xf>
    <xf numFmtId="165" fontId="11" fillId="13" borderId="1" xfId="0" applyNumberFormat="1" applyFont="1" applyFill="1" applyBorder="1" applyAlignment="1">
      <alignment horizontal="centerContinuous" vertical="center"/>
    </xf>
    <xf numFmtId="0" fontId="11" fillId="13" borderId="9" xfId="0" applyFont="1" applyFill="1" applyBorder="1" applyAlignment="1">
      <alignment horizontal="center" vertical="center"/>
    </xf>
    <xf numFmtId="0" fontId="11" fillId="13" borderId="1" xfId="0" applyFont="1" applyFill="1" applyBorder="1" applyAlignment="1">
      <alignment horizontal="center" vertical="center"/>
    </xf>
    <xf numFmtId="165" fontId="1" fillId="2" borderId="1" xfId="0" applyNumberFormat="1" applyFont="1" applyFill="1" applyBorder="1" applyAlignment="1">
      <alignment horizontal="centerContinuous" vertical="center"/>
    </xf>
    <xf numFmtId="0" fontId="1" fillId="2" borderId="9" xfId="0" applyFont="1" applyFill="1" applyBorder="1" applyAlignment="1">
      <alignment horizontal="center" vertical="center"/>
    </xf>
    <xf numFmtId="0" fontId="11" fillId="2" borderId="42" xfId="0" applyFont="1" applyFill="1" applyBorder="1" applyAlignment="1">
      <alignment horizontal="center" vertical="center"/>
    </xf>
    <xf numFmtId="165" fontId="11" fillId="2" borderId="42" xfId="0" applyNumberFormat="1" applyFont="1" applyFill="1" applyBorder="1" applyAlignment="1">
      <alignment horizontal="centerContinuous" vertical="center"/>
    </xf>
    <xf numFmtId="0" fontId="11" fillId="2" borderId="28" xfId="0" applyFont="1" applyFill="1" applyBorder="1" applyAlignment="1">
      <alignment horizontal="center" vertical="center"/>
    </xf>
    <xf numFmtId="0" fontId="11" fillId="12" borderId="1" xfId="0" applyFont="1" applyFill="1" applyBorder="1" applyAlignment="1">
      <alignment horizontal="center" vertical="center"/>
    </xf>
    <xf numFmtId="165" fontId="11" fillId="12" borderId="1" xfId="0" applyNumberFormat="1" applyFont="1" applyFill="1" applyBorder="1" applyAlignment="1">
      <alignment horizontal="centerContinuous" vertical="center"/>
    </xf>
    <xf numFmtId="0" fontId="11" fillId="12" borderId="9" xfId="0" applyFont="1" applyFill="1" applyBorder="1" applyAlignment="1">
      <alignment horizontal="center" vertical="center"/>
    </xf>
    <xf numFmtId="165" fontId="11" fillId="6" borderId="22" xfId="0" applyNumberFormat="1" applyFont="1" applyFill="1" applyBorder="1" applyAlignment="1">
      <alignment horizontal="centerContinuous" vertical="center"/>
    </xf>
    <xf numFmtId="0" fontId="11" fillId="6" borderId="37" xfId="0" applyFont="1" applyFill="1" applyBorder="1" applyAlignment="1">
      <alignment horizontal="center" vertical="center"/>
    </xf>
    <xf numFmtId="49" fontId="0" fillId="6" borderId="22" xfId="0" applyNumberFormat="1" applyFill="1" applyBorder="1" applyAlignment="1">
      <alignment horizontal="center" vertical="center"/>
    </xf>
    <xf numFmtId="165" fontId="11" fillId="6" borderId="42" xfId="0" applyNumberFormat="1" applyFont="1" applyFill="1" applyBorder="1" applyAlignment="1">
      <alignment horizontal="centerContinuous" vertical="center"/>
    </xf>
    <xf numFmtId="0" fontId="11" fillId="6" borderId="30" xfId="0" applyFont="1" applyFill="1" applyBorder="1" applyAlignment="1">
      <alignment horizontal="center" vertical="center"/>
    </xf>
    <xf numFmtId="165" fontId="11" fillId="13" borderId="22" xfId="0" applyNumberFormat="1" applyFont="1" applyFill="1" applyBorder="1" applyAlignment="1">
      <alignment horizontal="centerContinuous" vertical="center"/>
    </xf>
    <xf numFmtId="0" fontId="11" fillId="13" borderId="37" xfId="0" applyFont="1" applyFill="1" applyBorder="1" applyAlignment="1">
      <alignment horizontal="center" vertical="center"/>
    </xf>
    <xf numFmtId="49" fontId="0" fillId="13" borderId="22" xfId="0" applyNumberFormat="1" applyFill="1" applyBorder="1" applyAlignment="1">
      <alignment horizontal="center" vertical="center"/>
    </xf>
    <xf numFmtId="165" fontId="11" fillId="2" borderId="22" xfId="0" applyNumberFormat="1" applyFont="1" applyFill="1" applyBorder="1" applyAlignment="1">
      <alignment horizontal="centerContinuous" vertical="center"/>
    </xf>
    <xf numFmtId="0" fontId="11" fillId="2" borderId="37" xfId="0" applyFont="1" applyFill="1" applyBorder="1" applyAlignment="1">
      <alignment horizontal="center" vertical="center"/>
    </xf>
    <xf numFmtId="49" fontId="0" fillId="2" borderId="22" xfId="0" applyNumberFormat="1" applyFill="1" applyBorder="1" applyAlignment="1">
      <alignment horizontal="center" vertical="center"/>
    </xf>
    <xf numFmtId="0" fontId="11" fillId="2" borderId="30" xfId="0" applyFont="1" applyFill="1" applyBorder="1" applyAlignment="1">
      <alignment horizontal="center" vertical="center"/>
    </xf>
    <xf numFmtId="0" fontId="11" fillId="6" borderId="22" xfId="0" applyFont="1" applyFill="1" applyBorder="1" applyAlignment="1">
      <alignment horizontal="center" vertical="center"/>
    </xf>
    <xf numFmtId="0" fontId="11" fillId="6" borderId="26" xfId="0" applyFont="1" applyFill="1" applyBorder="1" applyAlignment="1">
      <alignment horizontal="center" vertical="center"/>
    </xf>
    <xf numFmtId="0" fontId="0" fillId="6" borderId="41" xfId="0" applyFill="1" applyBorder="1"/>
    <xf numFmtId="0" fontId="11" fillId="6" borderId="42" xfId="0" applyFont="1" applyFill="1" applyBorder="1" applyAlignment="1">
      <alignment horizontal="center" vertical="center"/>
    </xf>
    <xf numFmtId="0" fontId="11" fillId="6" borderId="28" xfId="0" applyFont="1" applyFill="1" applyBorder="1" applyAlignment="1">
      <alignment horizontal="center" vertical="center"/>
    </xf>
    <xf numFmtId="49" fontId="18" fillId="2" borderId="1" xfId="0" applyNumberFormat="1" applyFont="1" applyFill="1" applyBorder="1" applyAlignment="1">
      <alignment horizontal="center" vertical="center"/>
    </xf>
    <xf numFmtId="0" fontId="11" fillId="2" borderId="26" xfId="0" applyFont="1" applyFill="1" applyBorder="1" applyAlignment="1">
      <alignment horizontal="center" vertical="center"/>
    </xf>
    <xf numFmtId="0" fontId="11" fillId="2" borderId="22" xfId="0" applyFont="1" applyFill="1" applyBorder="1" applyAlignment="1">
      <alignment horizontal="center" vertical="center"/>
    </xf>
    <xf numFmtId="0" fontId="13" fillId="6" borderId="1" xfId="0" applyFont="1" applyFill="1" applyBorder="1"/>
    <xf numFmtId="165" fontId="1" fillId="6" borderId="42" xfId="0" applyNumberFormat="1" applyFont="1" applyFill="1" applyBorder="1" applyAlignment="1">
      <alignment horizontal="centerContinuous" vertical="center"/>
    </xf>
    <xf numFmtId="165" fontId="11" fillId="13" borderId="48" xfId="0" applyNumberFormat="1" applyFont="1" applyFill="1" applyBorder="1" applyAlignment="1">
      <alignment horizontal="centerContinuous" vertical="center"/>
    </xf>
    <xf numFmtId="0" fontId="13" fillId="13" borderId="1" xfId="0" applyFont="1" applyFill="1" applyBorder="1"/>
    <xf numFmtId="0" fontId="11" fillId="2" borderId="48"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79" xfId="0" applyFont="1" applyFill="1" applyBorder="1" applyAlignment="1">
      <alignment horizontal="center" vertical="center"/>
    </xf>
    <xf numFmtId="165" fontId="1" fillId="12" borderId="1" xfId="0" applyNumberFormat="1" applyFont="1" applyFill="1" applyBorder="1" applyAlignment="1">
      <alignment horizontal="centerContinuous" vertical="center"/>
    </xf>
    <xf numFmtId="0" fontId="1" fillId="12" borderId="12" xfId="0" applyFont="1" applyFill="1" applyBorder="1" applyAlignment="1">
      <alignment horizontal="center" vertical="center"/>
    </xf>
    <xf numFmtId="0" fontId="1" fillId="12" borderId="78"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79" xfId="0" applyFont="1" applyFill="1" applyBorder="1" applyAlignment="1">
      <alignment horizontal="center" vertical="center"/>
    </xf>
    <xf numFmtId="0" fontId="11" fillId="13" borderId="12" xfId="0" applyFont="1" applyFill="1" applyBorder="1" applyAlignment="1">
      <alignment horizontal="center" vertical="center"/>
    </xf>
    <xf numFmtId="0" fontId="11" fillId="13" borderId="80" xfId="0" applyFont="1" applyFill="1" applyBorder="1" applyAlignment="1">
      <alignment horizontal="center" vertical="center"/>
    </xf>
    <xf numFmtId="0" fontId="0" fillId="12" borderId="22" xfId="0" applyFill="1" applyBorder="1"/>
    <xf numFmtId="0" fontId="11" fillId="13" borderId="44" xfId="0" applyFont="1" applyFill="1" applyBorder="1" applyAlignment="1">
      <alignment horizontal="center" vertical="center"/>
    </xf>
    <xf numFmtId="0" fontId="0" fillId="2" borderId="41" xfId="0" applyFill="1" applyBorder="1"/>
    <xf numFmtId="0" fontId="0" fillId="0" borderId="1" xfId="0" applyBorder="1" applyAlignment="1">
      <alignment horizontal="center"/>
    </xf>
    <xf numFmtId="0" fontId="0" fillId="2" borderId="1" xfId="0" applyFill="1" applyBorder="1" applyAlignment="1">
      <alignment horizontal="center"/>
    </xf>
    <xf numFmtId="0" fontId="0" fillId="9" borderId="20" xfId="0" applyFill="1" applyBorder="1" applyAlignment="1">
      <alignment horizontal="center"/>
    </xf>
    <xf numFmtId="0" fontId="0" fillId="9" borderId="21" xfId="0" applyFill="1" applyBorder="1" applyAlignment="1">
      <alignment horizontal="center"/>
    </xf>
    <xf numFmtId="0" fontId="0" fillId="9" borderId="5" xfId="0" applyFill="1" applyBorder="1" applyAlignment="1">
      <alignment horizontal="center"/>
    </xf>
    <xf numFmtId="0" fontId="0" fillId="9" borderId="16" xfId="0" applyFill="1" applyBorder="1" applyAlignment="1">
      <alignment horizontal="center"/>
    </xf>
    <xf numFmtId="0" fontId="0" fillId="9" borderId="0" xfId="0" applyFill="1" applyAlignment="1">
      <alignment horizontal="center"/>
    </xf>
    <xf numFmtId="0" fontId="0" fillId="9" borderId="19" xfId="0" applyFill="1" applyBorder="1" applyAlignment="1">
      <alignment horizontal="center"/>
    </xf>
    <xf numFmtId="0" fontId="0" fillId="8" borderId="16" xfId="0" applyFill="1" applyBorder="1" applyAlignment="1">
      <alignment horizontal="center"/>
    </xf>
    <xf numFmtId="0" fontId="0" fillId="8" borderId="0" xfId="0" applyFill="1" applyAlignment="1">
      <alignment horizontal="center"/>
    </xf>
    <xf numFmtId="0" fontId="0" fillId="8" borderId="19" xfId="0" applyFill="1" applyBorder="1" applyAlignment="1">
      <alignment horizontal="center"/>
    </xf>
    <xf numFmtId="0" fontId="0" fillId="9" borderId="10" xfId="0" applyFill="1" applyBorder="1" applyAlignment="1">
      <alignment horizontal="center"/>
    </xf>
    <xf numFmtId="0" fontId="0" fillId="9" borderId="23" xfId="0" applyFill="1" applyBorder="1" applyAlignment="1">
      <alignment horizontal="center"/>
    </xf>
    <xf numFmtId="0" fontId="0" fillId="9" borderId="24" xfId="0" applyFill="1"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67" xfId="0" applyBorder="1" applyAlignment="1">
      <alignment horizontal="center"/>
    </xf>
    <xf numFmtId="49" fontId="0" fillId="13" borderId="47" xfId="0" applyNumberFormat="1" applyFill="1" applyBorder="1" applyAlignment="1">
      <alignment horizontal="center" vertical="center"/>
    </xf>
    <xf numFmtId="49" fontId="0" fillId="9" borderId="41" xfId="0" applyNumberFormat="1" applyFill="1" applyBorder="1" applyAlignment="1">
      <alignment horizontal="center" vertical="center"/>
    </xf>
    <xf numFmtId="49" fontId="11" fillId="9" borderId="3" xfId="0" applyNumberFormat="1" applyFont="1" applyFill="1" applyBorder="1" applyAlignment="1">
      <alignment horizontal="center" vertical="center"/>
    </xf>
    <xf numFmtId="49" fontId="0" fillId="9" borderId="4" xfId="0" applyNumberFormat="1" applyFill="1" applyBorder="1" applyAlignment="1">
      <alignment horizontal="center" vertical="center"/>
    </xf>
    <xf numFmtId="49" fontId="0" fillId="9" borderId="45" xfId="0" applyNumberFormat="1" applyFill="1" applyBorder="1" applyAlignment="1">
      <alignment horizontal="center" vertical="center"/>
    </xf>
    <xf numFmtId="49" fontId="5" fillId="9" borderId="45" xfId="0" applyNumberFormat="1" applyFont="1" applyFill="1" applyBorder="1" applyAlignment="1">
      <alignment horizontal="center" vertical="center"/>
    </xf>
    <xf numFmtId="49" fontId="0" fillId="9" borderId="46" xfId="0" applyNumberFormat="1" applyFill="1" applyBorder="1" applyAlignment="1">
      <alignment horizontal="center" vertical="center"/>
    </xf>
    <xf numFmtId="49" fontId="12" fillId="9" borderId="1" xfId="0" applyNumberFormat="1" applyFont="1" applyFill="1" applyBorder="1" applyAlignment="1">
      <alignment horizontal="center" vertical="center"/>
    </xf>
    <xf numFmtId="14" fontId="11" fillId="4" borderId="47" xfId="0" applyNumberFormat="1" applyFont="1" applyFill="1" applyBorder="1" applyAlignment="1">
      <alignment horizontal="center" vertical="center"/>
    </xf>
    <xf numFmtId="0" fontId="0" fillId="4" borderId="47" xfId="0" applyFill="1" applyBorder="1"/>
    <xf numFmtId="49" fontId="0" fillId="0" borderId="0" xfId="0" applyNumberFormat="1"/>
    <xf numFmtId="0" fontId="0" fillId="0" borderId="0" xfId="0"/>
    <xf numFmtId="0" fontId="0" fillId="2" borderId="72" xfId="0" applyFill="1" applyBorder="1" applyAlignment="1">
      <alignment horizontal="center"/>
    </xf>
    <xf numFmtId="0" fontId="0" fillId="2" borderId="57" xfId="0" applyFill="1" applyBorder="1" applyAlignment="1">
      <alignment horizontal="center"/>
    </xf>
    <xf numFmtId="0" fontId="0" fillId="2" borderId="58" xfId="0" applyFill="1" applyBorder="1" applyAlignment="1">
      <alignment horizontal="center"/>
    </xf>
    <xf numFmtId="0" fontId="0" fillId="0" borderId="23" xfId="0" applyBorder="1" applyAlignment="1">
      <alignment wrapText="1"/>
    </xf>
    <xf numFmtId="0" fontId="0" fillId="0" borderId="0" xfId="0" applyAlignment="1">
      <alignment horizontal="center" vertical="center"/>
    </xf>
    <xf numFmtId="0" fontId="11" fillId="2" borderId="52"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53" xfId="0" applyFont="1" applyFill="1" applyBorder="1" applyAlignment="1">
      <alignment horizontal="center" vertical="center"/>
    </xf>
    <xf numFmtId="0" fontId="11" fillId="2" borderId="55"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54" xfId="0" applyFont="1" applyFill="1" applyBorder="1" applyAlignment="1">
      <alignment horizontal="center" vertical="center"/>
    </xf>
    <xf numFmtId="0" fontId="16" fillId="8" borderId="57" xfId="0" applyFont="1" applyFill="1" applyBorder="1" applyAlignment="1">
      <alignment horizontal="center"/>
    </xf>
    <xf numFmtId="0" fontId="16" fillId="8" borderId="58" xfId="0" applyFont="1" applyFill="1" applyBorder="1" applyAlignment="1">
      <alignment horizontal="center"/>
    </xf>
    <xf numFmtId="0" fontId="0" fillId="7" borderId="1" xfId="0" applyFill="1" applyBorder="1" applyAlignment="1">
      <alignment horizontal="center" vertical="center"/>
    </xf>
    <xf numFmtId="0" fontId="9" fillId="2" borderId="81" xfId="0" applyFont="1" applyFill="1" applyBorder="1" applyAlignment="1">
      <alignment horizontal="center" vertical="center"/>
    </xf>
    <xf numFmtId="0" fontId="0" fillId="0" borderId="59" xfId="0" applyBorder="1" applyAlignment="1">
      <alignment horizontal="center" vertical="center"/>
    </xf>
    <xf numFmtId="0" fontId="0" fillId="0" borderId="25" xfId="0" applyBorder="1" applyAlignment="1">
      <alignment horizontal="center" vertical="center"/>
    </xf>
    <xf numFmtId="0" fontId="10" fillId="0" borderId="0" xfId="0" applyFont="1" applyAlignment="1">
      <alignment horizontal="center" vertical="center"/>
    </xf>
    <xf numFmtId="0" fontId="9" fillId="2" borderId="60" xfId="0" applyFont="1" applyFill="1" applyBorder="1" applyAlignment="1">
      <alignment horizontal="center" vertical="center"/>
    </xf>
    <xf numFmtId="0" fontId="0" fillId="0" borderId="61" xfId="0" applyBorder="1" applyAlignment="1">
      <alignment horizontal="center" vertical="center"/>
    </xf>
    <xf numFmtId="0" fontId="0" fillId="0" borderId="36" xfId="0" applyBorder="1" applyAlignment="1">
      <alignment horizontal="center" vertical="center"/>
    </xf>
    <xf numFmtId="0" fontId="0" fillId="12" borderId="47" xfId="0" applyFill="1" applyBorder="1"/>
    <xf numFmtId="0" fontId="0" fillId="14" borderId="41" xfId="0" applyFill="1" applyBorder="1"/>
    <xf numFmtId="0" fontId="11" fillId="14" borderId="3" xfId="0" applyFont="1" applyFill="1" applyBorder="1" applyAlignment="1">
      <alignment vertical="center"/>
    </xf>
    <xf numFmtId="0" fontId="0" fillId="14" borderId="1" xfId="0" applyFill="1" applyBorder="1"/>
    <xf numFmtId="0" fontId="0" fillId="14" borderId="4" xfId="0" applyFill="1" applyBorder="1"/>
    <xf numFmtId="0" fontId="0" fillId="14" borderId="45" xfId="0" applyFill="1" applyBorder="1"/>
    <xf numFmtId="0" fontId="5" fillId="14" borderId="45" xfId="0" applyFont="1" applyFill="1" applyBorder="1" applyAlignment="1">
      <alignment horizontal="center"/>
    </xf>
    <xf numFmtId="0" fontId="0" fillId="14" borderId="46" xfId="0" applyFill="1" applyBorder="1"/>
    <xf numFmtId="0" fontId="0" fillId="14" borderId="1" xfId="0" applyFill="1" applyBorder="1" applyAlignment="1">
      <alignment horizontal="center" vertical="center"/>
    </xf>
    <xf numFmtId="0" fontId="12" fillId="14" borderId="1" xfId="0" applyFont="1" applyFill="1" applyBorder="1" applyAlignment="1">
      <alignment horizontal="center" vertical="center"/>
    </xf>
    <xf numFmtId="0" fontId="11" fillId="6" borderId="74" xfId="0" applyFont="1" applyFill="1" applyBorder="1" applyAlignment="1">
      <alignment vertical="center"/>
    </xf>
  </cellXfs>
  <cellStyles count="4">
    <cellStyle name="Hypertextový odkaz" xfId="1" builtinId="8"/>
    <cellStyle name="Normální" xfId="0" builtinId="0"/>
    <cellStyle name="normální 2" xfId="2" xr:uid="{00000000-0005-0000-0000-000002000000}"/>
    <cellStyle name="Normální 6" xfId="3" xr:uid="{00000000-0005-0000-0000-000003000000}"/>
  </cellStyles>
  <dxfs count="162">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color rgb="FF9C0006"/>
      </font>
      <fill>
        <patternFill>
          <bgColor rgb="FFFFC7CE"/>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ont>
        <b/>
        <i val="0"/>
        <color rgb="FFFF0000"/>
      </font>
      <fill>
        <patternFill>
          <bgColor rgb="FFFFFF00"/>
        </patternFill>
      </fill>
    </dxf>
    <dxf>
      <font>
        <color rgb="FF9C0006"/>
      </font>
    </dxf>
    <dxf>
      <font>
        <b/>
        <i val="0"/>
        <color rgb="FF00B050"/>
      </font>
      <fill>
        <patternFill>
          <bgColor theme="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bgColor rgb="FF92D05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ill>
        <patternFill>
          <bgColor theme="4" tint="0.39997558519241921"/>
        </patternFill>
      </fill>
    </dxf>
    <dxf>
      <fill>
        <patternFill>
          <bgColor theme="4" tint="0.399975585192419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theme="4" tint="0.39997558519241921"/>
        </patternFill>
      </fill>
    </dxf>
    <dxf>
      <fill>
        <patternFill>
          <bgColor theme="4" tint="0.39997558519241921"/>
        </patternFill>
      </fill>
    </dxf>
    <dxf>
      <alignment horizontal="center"/>
    </dxf>
    <dxf>
      <border>
        <left style="thin">
          <color indexed="64"/>
        </left>
      </border>
    </dxf>
    <dxf>
      <fill>
        <patternFill>
          <bgColor theme="4" tint="0.39997558519241921"/>
        </patternFill>
      </fill>
    </dxf>
    <dxf>
      <fill>
        <patternFill>
          <bgColor rgb="FFFFC000"/>
        </patternFill>
      </fill>
    </dxf>
    <dxf>
      <fill>
        <patternFill>
          <bgColor rgb="FFFFC000"/>
        </patternFill>
      </fill>
    </dxf>
    <dxf>
      <fill>
        <patternFill>
          <bgColor theme="4" tint="0.39997558519241921"/>
        </patternFill>
      </fill>
    </dxf>
    <dxf>
      <fill>
        <patternFill>
          <bgColor theme="4" tint="0.39997558519241921"/>
        </patternFill>
      </fill>
    </dxf>
    <dxf>
      <fill>
        <patternFill>
          <bgColor rgb="FFFFC000"/>
        </patternFill>
      </fill>
    </dxf>
    <dxf>
      <fill>
        <patternFill>
          <bgColor rgb="FFFFC000"/>
        </patternFill>
      </fill>
    </dxf>
    <dxf>
      <fill>
        <patternFill>
          <bgColor theme="4" tint="0.39997558519241921"/>
        </patternFill>
      </fill>
    </dxf>
    <dxf>
      <fill>
        <patternFill>
          <bgColor theme="4" tint="0.39997558519241921"/>
        </patternFill>
      </fill>
    </dxf>
    <dxf>
      <fill>
        <patternFill>
          <bgColor rgb="FFFFC000"/>
        </patternFill>
      </fill>
    </dxf>
    <dxf>
      <fill>
        <patternFill>
          <bgColor rgb="FFFFC000"/>
        </patternFill>
      </fill>
    </dxf>
    <dxf>
      <fill>
        <patternFill>
          <bgColor rgb="FFFFFF00"/>
        </patternFill>
      </fill>
    </dxf>
    <dxf>
      <border>
        <left style="thin">
          <color indexed="64"/>
        </left>
        <right style="thin">
          <color indexed="64"/>
        </right>
      </border>
    </dxf>
    <dxf>
      <border>
        <right style="thin">
          <color indexed="64"/>
        </right>
        <bottom style="thin">
          <color indexed="64"/>
        </bottom>
      </border>
    </dxf>
    <dxf>
      <border>
        <left style="thin">
          <color indexed="64"/>
        </left>
        <right style="thin">
          <color indexed="64"/>
        </right>
        <bottom style="thin">
          <color indexed="64"/>
        </bottom>
      </border>
    </dxf>
    <dxf>
      <border>
        <left/>
        <right/>
        <bottom/>
      </border>
    </dxf>
    <dxf>
      <alignment horizontal="center" readingOrder="0"/>
    </dxf>
    <dxf>
      <fill>
        <patternFill>
          <bgColor rgb="FFFFC000"/>
        </patternFill>
      </fill>
    </dxf>
    <dxf>
      <font>
        <b/>
      </font>
    </dxf>
    <dxf>
      <font>
        <b/>
      </font>
    </dxf>
    <dxf>
      <fill>
        <patternFill>
          <bgColor theme="7" tint="0.59999389629810485"/>
        </patternFill>
      </fill>
    </dxf>
    <dxf>
      <fill>
        <patternFill>
          <bgColor rgb="FF00B050"/>
        </patternFill>
      </fill>
    </dxf>
    <dxf>
      <fill>
        <patternFill>
          <bgColor rgb="FFFFC000"/>
        </patternFill>
      </fill>
    </dxf>
    <dxf>
      <fill>
        <patternFill patternType="solid">
          <bgColor rgb="FFFFFF00"/>
        </patternFill>
      </fill>
    </dxf>
    <dxf>
      <fill>
        <patternFill patternType="solid">
          <bgColor rgb="FFFFFF00"/>
        </patternFill>
      </fill>
    </dxf>
    <dxf>
      <fill>
        <patternFill patternType="solid">
          <bgColor theme="4" tint="0.39997558519241921"/>
        </patternFill>
      </fill>
    </dxf>
    <dxf>
      <font>
        <b/>
      </font>
    </dxf>
    <dxf>
      <font>
        <b val="0"/>
      </font>
    </dxf>
    <dxf>
      <font>
        <b/>
      </font>
    </dxf>
    <dxf>
      <font>
        <b val="0"/>
      </font>
    </dxf>
    <dxf>
      <border>
        <top style="thin">
          <color indexed="64"/>
        </top>
      </border>
    </dxf>
    <dxf>
      <border>
        <right style="thin">
          <color indexed="64"/>
        </right>
      </border>
    </dxf>
    <dxf>
      <border>
        <left style="thin">
          <color indexed="64"/>
        </left>
      </border>
    </dxf>
    <dxf>
      <alignment horizontal="center" readingOrder="0"/>
    </dxf>
    <dxf>
      <alignment horizontal="center" readingOrder="0"/>
    </dxf>
    <dxf>
      <font>
        <b/>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CCFFFF"/>
      <color rgb="FF00FF00"/>
      <color rgb="FFFF99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man" refreshedDate="46061.980452662036" createdVersion="8" refreshedVersion="8" minRefreshableVersion="3" recordCount="401" xr:uid="{12CAB113-74FB-4C9C-B17D-BFB0DFF0D152}">
  <cacheSource type="worksheet">
    <worksheetSource ref="A1:V1048576" sheet="rozpis_pocetni"/>
  </cacheSource>
  <cacheFields count="22">
    <cacheField name="Kolo" numFmtId="0">
      <sharedItems containsString="0" containsBlank="1" containsNumber="1" containsInteger="1" minValue="1" maxValue="22"/>
    </cacheField>
    <cacheField name="Číslo zápasu" numFmtId="0">
      <sharedItems containsString="0" containsBlank="1" containsNumber="1" containsInteger="1" minValue="1" maxValue="200"/>
    </cacheField>
    <cacheField name="Domácí " numFmtId="0">
      <sharedItems containsBlank="1"/>
    </cacheField>
    <cacheField name="Hosté" numFmtId="0">
      <sharedItems containsBlank="1"/>
    </cacheField>
    <cacheField name="Tým" numFmtId="0">
      <sharedItems containsBlank="1" containsMixedTypes="1" containsNumber="1" containsInteger="1" minValue="0" maxValue="0" count="18">
        <s v="SK Černošice"/>
        <s v="HC Berounští Medvědi"/>
        <s v="Slavoj Velké Popovice"/>
        <s v="HC Hvězda Praha "/>
        <s v="HK LEV Slaný"/>
        <s v="HC Junior Mělník"/>
        <s v="HC Poděbrady"/>
        <s v="HC Benátky n Jizerou B "/>
        <s v="HC Rytíři Vlašim"/>
        <s v="HC Žabonosy"/>
        <s v="HC Čáslav"/>
        <s v="SK Sršni Kutná Hora"/>
        <s v="HC LEV Benešov"/>
        <s v="BK Mladá Boleslav B"/>
        <s v="HC Rakovník"/>
        <s v="Flyers Hockey team"/>
        <n v="0"/>
        <m/>
      </sharedItems>
    </cacheField>
    <cacheField name="D/H" numFmtId="0">
      <sharedItems containsBlank="1"/>
    </cacheField>
    <cacheField name="Odehráno" numFmtId="0">
      <sharedItems containsString="0" containsBlank="1" containsNumber="1" containsInteger="1" minValue="1" maxValue="1"/>
    </cacheField>
    <cacheField name="1. tř" numFmtId="0">
      <sharedItems containsString="0" containsBlank="1" containsNumber="1" containsInteger="1" minValue="0" maxValue="4"/>
    </cacheField>
    <cacheField name="2.tř" numFmtId="0">
      <sharedItems containsString="0" containsBlank="1" containsNumber="1" containsInteger="1" minValue="0" maxValue="5"/>
    </cacheField>
    <cacheField name="3.tř" numFmtId="0">
      <sharedItems containsString="0" containsBlank="1" containsNumber="1" containsInteger="1" minValue="0" maxValue="5"/>
    </cacheField>
    <cacheField name="SN" numFmtId="0">
      <sharedItems containsString="0" containsBlank="1" containsNumber="1" containsInteger="1" minValue="1" maxValue="1"/>
    </cacheField>
    <cacheField name="Kontumace" numFmtId="0">
      <sharedItems containsNonDate="0" containsString="0" containsBlank="1"/>
    </cacheField>
    <cacheField name="Výsledek" numFmtId="0">
      <sharedItems containsString="0" containsBlank="1" containsNumber="1" containsInteger="1" minValue="0" maxValue="10"/>
    </cacheField>
    <cacheField name="Výhra" numFmtId="0">
      <sharedItems containsString="0" containsBlank="1" containsNumber="1" containsInteger="1" minValue="0" maxValue="1"/>
    </cacheField>
    <cacheField name="Výhra na SN" numFmtId="0">
      <sharedItems containsString="0" containsBlank="1" containsNumber="1" containsInteger="1" minValue="0" maxValue="1"/>
    </cacheField>
    <cacheField name="Prohra na SN" numFmtId="0">
      <sharedItems containsString="0" containsBlank="1" containsNumber="1" containsInteger="1" minValue="0" maxValue="1"/>
    </cacheField>
    <cacheField name="Prohra" numFmtId="0">
      <sharedItems containsString="0" containsBlank="1" containsNumber="1" containsInteger="1" minValue="0" maxValue="1"/>
    </cacheField>
    <cacheField name="VB" numFmtId="0">
      <sharedItems containsString="0" containsBlank="1" containsNumber="1" containsInteger="1" minValue="0" maxValue="10"/>
    </cacheField>
    <cacheField name="IB" numFmtId="0">
      <sharedItems containsString="0" containsBlank="1" containsNumber="1" containsInteger="1" minValue="0" maxValue="10"/>
    </cacheField>
    <cacheField name="Body" numFmtId="0">
      <sharedItems containsString="0" containsBlank="1" containsNumber="1" containsInteger="1" minValue="0" maxValue="3"/>
    </cacheField>
    <cacheField name="Rozdíl" numFmtId="0">
      <sharedItems containsString="0" containsBlank="1" containsNumber="1" containsInteger="1" minValue="-8" maxValue="8"/>
    </cacheField>
    <cacheField name="Kontrola"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man" refreshedDate="46061.980452777774" createdVersion="7" refreshedVersion="8" recordCount="372" xr:uid="{00000000-000A-0000-FFFF-FFFF00000000}">
  <cacheSource type="worksheet">
    <worksheetSource ref="A1:U373" sheet="rozpis_pocetni"/>
  </cacheSource>
  <cacheFields count="21">
    <cacheField name="Kolo" numFmtId="0">
      <sharedItems containsSemiMixedTypes="0" containsString="0" containsNumber="1" containsInteger="1" minValue="1" maxValue="22" count="22">
        <n v="1"/>
        <n v="2"/>
        <n v="3"/>
        <n v="4"/>
        <n v="5"/>
        <n v="6"/>
        <n v="7"/>
        <n v="8"/>
        <n v="9"/>
        <n v="10"/>
        <n v="11"/>
        <n v="12"/>
        <n v="13"/>
        <n v="14"/>
        <n v="15"/>
        <n v="16"/>
        <n v="17"/>
        <n v="18"/>
        <n v="19"/>
        <n v="20"/>
        <n v="21"/>
        <n v="22"/>
      </sharedItems>
    </cacheField>
    <cacheField name="Číslo zápasu" numFmtId="0">
      <sharedItems containsSemiMixedTypes="0" containsString="0" containsNumber="1" containsInteger="1" minValue="1" maxValue="186"/>
    </cacheField>
    <cacheField name="Domácí " numFmtId="0">
      <sharedItems containsBlank="1"/>
    </cacheField>
    <cacheField name="Hosté" numFmtId="0">
      <sharedItems containsBlank="1"/>
    </cacheField>
    <cacheField name="Tým" numFmtId="0">
      <sharedItems containsMixedTypes="1" containsNumber="1" containsInteger="1" minValue="0" maxValue="0" count="17">
        <s v="SK Černošice"/>
        <s v="HC Berounští Medvědi"/>
        <s v="Slavoj Velké Popovice"/>
        <s v="HC Hvězda Praha "/>
        <s v="HK LEV Slaný"/>
        <s v="HC Junior Mělník"/>
        <s v="HC Poděbrady"/>
        <s v="HC Benátky n Jizerou B "/>
        <s v="HC Rytíři Vlašim"/>
        <s v="HC Žabonosy"/>
        <s v="HC Čáslav"/>
        <s v="SK Sršni Kutná Hora"/>
        <s v="HC LEV Benešov"/>
        <s v="BK Mladá Boleslav B"/>
        <s v="HC Rakovník"/>
        <s v="Flyers Hockey team"/>
        <n v="0"/>
      </sharedItems>
    </cacheField>
    <cacheField name="D/H" numFmtId="0">
      <sharedItems/>
    </cacheField>
    <cacheField name="Odehráno" numFmtId="0">
      <sharedItems containsString="0" containsBlank="1" containsNumber="1" containsInteger="1" minValue="1" maxValue="1"/>
    </cacheField>
    <cacheField name="1. tř" numFmtId="0">
      <sharedItems containsString="0" containsBlank="1" containsNumber="1" containsInteger="1" minValue="0" maxValue="4"/>
    </cacheField>
    <cacheField name="2.tř" numFmtId="0">
      <sharedItems containsString="0" containsBlank="1" containsNumber="1" containsInteger="1" minValue="0" maxValue="5"/>
    </cacheField>
    <cacheField name="3.tř" numFmtId="0">
      <sharedItems containsString="0" containsBlank="1" containsNumber="1" containsInteger="1" minValue="0" maxValue="5"/>
    </cacheField>
    <cacheField name="SN" numFmtId="0">
      <sharedItems containsString="0" containsBlank="1" containsNumber="1" containsInteger="1" minValue="1" maxValue="1"/>
    </cacheField>
    <cacheField name="Kontumace" numFmtId="0">
      <sharedItems containsNonDate="0" containsString="0" containsBlank="1"/>
    </cacheField>
    <cacheField name="Výsledek" numFmtId="0">
      <sharedItems containsSemiMixedTypes="0" containsString="0" containsNumber="1" containsInteger="1" minValue="0" maxValue="10"/>
    </cacheField>
    <cacheField name="Výhra" numFmtId="0">
      <sharedItems containsSemiMixedTypes="0" containsString="0" containsNumber="1" containsInteger="1" minValue="0" maxValue="1"/>
    </cacheField>
    <cacheField name="Výhra na SN" numFmtId="0">
      <sharedItems containsSemiMixedTypes="0" containsString="0" containsNumber="1" containsInteger="1" minValue="0" maxValue="1"/>
    </cacheField>
    <cacheField name="Prohra na SN" numFmtId="0">
      <sharedItems containsSemiMixedTypes="0" containsString="0" containsNumber="1" containsInteger="1" minValue="0" maxValue="1"/>
    </cacheField>
    <cacheField name="Prohra" numFmtId="0">
      <sharedItems containsSemiMixedTypes="0" containsString="0" containsNumber="1" containsInteger="1" minValue="0" maxValue="1"/>
    </cacheField>
    <cacheField name="VB" numFmtId="0">
      <sharedItems containsSemiMixedTypes="0" containsString="0" containsNumber="1" containsInteger="1" minValue="0" maxValue="10"/>
    </cacheField>
    <cacheField name="IB" numFmtId="0">
      <sharedItems containsSemiMixedTypes="0" containsString="0" containsNumber="1" containsInteger="1" minValue="0" maxValue="10"/>
    </cacheField>
    <cacheField name="Body" numFmtId="0">
      <sharedItems containsSemiMixedTypes="0" containsString="0" containsNumber="1" containsInteger="1" minValue="0" maxValue="3"/>
    </cacheField>
    <cacheField name="Rozdíl" numFmtId="0">
      <sharedItems containsSemiMixedTypes="0" containsString="0" containsNumber="1" containsInteger="1" minValue="-8" maxValue="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1">
  <r>
    <n v="1"/>
    <n v="1"/>
    <s v="SK Černošice"/>
    <s v="HC Berounští Medvědi"/>
    <x v="0"/>
    <s v="D"/>
    <n v="1"/>
    <n v="0"/>
    <n v="1"/>
    <n v="0"/>
    <m/>
    <m/>
    <n v="1"/>
    <n v="0"/>
    <n v="0"/>
    <n v="0"/>
    <n v="1"/>
    <n v="1"/>
    <n v="3"/>
    <n v="0"/>
    <n v="-2"/>
    <s v=""/>
  </r>
  <r>
    <n v="1"/>
    <n v="1"/>
    <m/>
    <m/>
    <x v="1"/>
    <s v="H"/>
    <n v="1"/>
    <n v="2"/>
    <n v="0"/>
    <n v="1"/>
    <m/>
    <m/>
    <n v="3"/>
    <n v="1"/>
    <n v="0"/>
    <n v="0"/>
    <n v="0"/>
    <n v="3"/>
    <n v="1"/>
    <n v="3"/>
    <n v="2"/>
    <m/>
  </r>
  <r>
    <n v="1"/>
    <n v="2"/>
    <s v="Slavoj Velké Popovice"/>
    <s v="HC Hvězda Praha "/>
    <x v="2"/>
    <s v="D"/>
    <n v="1"/>
    <n v="3"/>
    <n v="1"/>
    <n v="2"/>
    <m/>
    <m/>
    <n v="6"/>
    <n v="1"/>
    <n v="0"/>
    <n v="0"/>
    <n v="0"/>
    <n v="6"/>
    <n v="4"/>
    <n v="3"/>
    <n v="2"/>
    <s v=""/>
  </r>
  <r>
    <n v="1"/>
    <n v="2"/>
    <m/>
    <m/>
    <x v="3"/>
    <s v="H"/>
    <n v="1"/>
    <n v="2"/>
    <n v="0"/>
    <n v="2"/>
    <m/>
    <m/>
    <n v="4"/>
    <n v="0"/>
    <n v="0"/>
    <n v="0"/>
    <n v="1"/>
    <n v="4"/>
    <n v="6"/>
    <n v="0"/>
    <n v="-2"/>
    <m/>
  </r>
  <r>
    <n v="1"/>
    <n v="3"/>
    <s v="HK LEV Slaný"/>
    <s v="HC Junior Mělník"/>
    <x v="4"/>
    <s v="D"/>
    <n v="1"/>
    <n v="1"/>
    <n v="0"/>
    <n v="4"/>
    <m/>
    <m/>
    <n v="5"/>
    <n v="1"/>
    <n v="0"/>
    <n v="0"/>
    <n v="0"/>
    <n v="5"/>
    <n v="1"/>
    <n v="3"/>
    <n v="4"/>
    <s v=""/>
  </r>
  <r>
    <n v="1"/>
    <n v="3"/>
    <m/>
    <m/>
    <x v="5"/>
    <s v="H"/>
    <n v="1"/>
    <n v="1"/>
    <n v="0"/>
    <n v="0"/>
    <m/>
    <m/>
    <n v="1"/>
    <n v="0"/>
    <n v="0"/>
    <n v="0"/>
    <n v="1"/>
    <n v="1"/>
    <n v="5"/>
    <n v="0"/>
    <n v="-4"/>
    <m/>
  </r>
  <r>
    <n v="1"/>
    <n v="4"/>
    <s v="HC Poděbrady"/>
    <s v="HC Benátky n Jizerou B "/>
    <x v="6"/>
    <s v="D"/>
    <n v="1"/>
    <n v="0"/>
    <n v="0"/>
    <n v="1"/>
    <m/>
    <m/>
    <n v="1"/>
    <n v="0"/>
    <n v="0"/>
    <n v="0"/>
    <n v="1"/>
    <n v="1"/>
    <n v="6"/>
    <n v="0"/>
    <n v="-5"/>
    <s v=""/>
  </r>
  <r>
    <n v="1"/>
    <n v="4"/>
    <m/>
    <m/>
    <x v="7"/>
    <s v="H"/>
    <n v="1"/>
    <n v="2"/>
    <n v="4"/>
    <n v="0"/>
    <m/>
    <m/>
    <n v="6"/>
    <n v="1"/>
    <n v="0"/>
    <n v="0"/>
    <n v="0"/>
    <n v="6"/>
    <n v="1"/>
    <n v="3"/>
    <n v="5"/>
    <m/>
  </r>
  <r>
    <n v="1"/>
    <n v="5"/>
    <s v="HC Rytíři Vlašim"/>
    <s v="HC Žabonosy"/>
    <x v="8"/>
    <s v="D"/>
    <n v="1"/>
    <n v="0"/>
    <n v="0"/>
    <n v="1"/>
    <m/>
    <m/>
    <n v="1"/>
    <n v="0"/>
    <n v="0"/>
    <n v="0"/>
    <n v="1"/>
    <n v="1"/>
    <n v="4"/>
    <n v="0"/>
    <n v="-3"/>
    <s v=""/>
  </r>
  <r>
    <n v="1"/>
    <n v="5"/>
    <m/>
    <m/>
    <x v="9"/>
    <s v="H"/>
    <n v="1"/>
    <n v="2"/>
    <n v="0"/>
    <n v="2"/>
    <m/>
    <m/>
    <n v="4"/>
    <n v="1"/>
    <n v="0"/>
    <n v="0"/>
    <n v="0"/>
    <n v="4"/>
    <n v="1"/>
    <n v="3"/>
    <n v="3"/>
    <m/>
  </r>
  <r>
    <n v="1"/>
    <n v="6"/>
    <s v="HC Čáslav"/>
    <s v="SK Sršni Kutná Hora"/>
    <x v="10"/>
    <s v="D"/>
    <n v="1"/>
    <n v="1"/>
    <n v="0"/>
    <n v="3"/>
    <m/>
    <m/>
    <n v="4"/>
    <n v="1"/>
    <n v="0"/>
    <n v="0"/>
    <n v="0"/>
    <n v="4"/>
    <n v="2"/>
    <n v="3"/>
    <n v="2"/>
    <s v=""/>
  </r>
  <r>
    <n v="1"/>
    <n v="6"/>
    <m/>
    <m/>
    <x v="11"/>
    <s v="H"/>
    <n v="1"/>
    <n v="0"/>
    <n v="0"/>
    <n v="2"/>
    <m/>
    <m/>
    <n v="2"/>
    <n v="0"/>
    <n v="0"/>
    <n v="0"/>
    <n v="1"/>
    <n v="2"/>
    <n v="4"/>
    <n v="0"/>
    <n v="-2"/>
    <m/>
  </r>
  <r>
    <n v="1"/>
    <n v="7"/>
    <s v="HC LEV Benešov"/>
    <s v="BK Mladá Boleslav B"/>
    <x v="12"/>
    <s v="D"/>
    <n v="1"/>
    <n v="4"/>
    <n v="2"/>
    <n v="2"/>
    <m/>
    <m/>
    <n v="8"/>
    <n v="1"/>
    <n v="0"/>
    <n v="0"/>
    <n v="0"/>
    <n v="8"/>
    <n v="4"/>
    <n v="3"/>
    <n v="4"/>
    <s v=""/>
  </r>
  <r>
    <n v="1"/>
    <n v="7"/>
    <m/>
    <m/>
    <x v="13"/>
    <s v="H"/>
    <n v="1"/>
    <n v="1"/>
    <n v="2"/>
    <n v="1"/>
    <m/>
    <m/>
    <n v="4"/>
    <n v="0"/>
    <n v="0"/>
    <n v="0"/>
    <n v="1"/>
    <n v="4"/>
    <n v="8"/>
    <n v="0"/>
    <n v="-4"/>
    <m/>
  </r>
  <r>
    <n v="1"/>
    <n v="8"/>
    <s v="HC Rakovník"/>
    <s v="Flyers Hockey team"/>
    <x v="14"/>
    <s v="D"/>
    <n v="1"/>
    <n v="0"/>
    <n v="2"/>
    <n v="2"/>
    <m/>
    <m/>
    <n v="4"/>
    <n v="0"/>
    <n v="0"/>
    <n v="0"/>
    <n v="1"/>
    <n v="4"/>
    <n v="5"/>
    <n v="0"/>
    <n v="-1"/>
    <s v=""/>
  </r>
  <r>
    <n v="1"/>
    <n v="8"/>
    <m/>
    <m/>
    <x v="15"/>
    <s v="H"/>
    <n v="1"/>
    <n v="1"/>
    <n v="1"/>
    <n v="3"/>
    <m/>
    <m/>
    <n v="5"/>
    <n v="1"/>
    <n v="0"/>
    <n v="0"/>
    <n v="0"/>
    <n v="5"/>
    <n v="4"/>
    <n v="3"/>
    <n v="1"/>
    <m/>
  </r>
  <r>
    <n v="2"/>
    <n v="9"/>
    <s v="HC Berounští Medvědi"/>
    <s v="HC Junior Mělník"/>
    <x v="1"/>
    <s v="D"/>
    <n v="1"/>
    <n v="0"/>
    <n v="2"/>
    <n v="3"/>
    <m/>
    <m/>
    <n v="5"/>
    <n v="1"/>
    <n v="0"/>
    <n v="0"/>
    <n v="0"/>
    <n v="5"/>
    <n v="2"/>
    <n v="3"/>
    <n v="3"/>
    <s v=""/>
  </r>
  <r>
    <n v="2"/>
    <n v="9"/>
    <m/>
    <m/>
    <x v="5"/>
    <s v="H"/>
    <n v="1"/>
    <n v="0"/>
    <n v="1"/>
    <n v="1"/>
    <m/>
    <m/>
    <n v="2"/>
    <n v="0"/>
    <n v="0"/>
    <n v="0"/>
    <n v="1"/>
    <n v="2"/>
    <n v="5"/>
    <n v="0"/>
    <n v="-3"/>
    <m/>
  </r>
  <r>
    <n v="2"/>
    <n v="10"/>
    <s v="HC Hvězda Praha "/>
    <s v="HK LEV Slaný"/>
    <x v="3"/>
    <s v="D"/>
    <n v="1"/>
    <n v="1"/>
    <n v="0"/>
    <n v="1"/>
    <m/>
    <m/>
    <n v="2"/>
    <n v="0"/>
    <n v="0"/>
    <n v="0"/>
    <n v="1"/>
    <n v="2"/>
    <n v="7"/>
    <n v="0"/>
    <n v="-5"/>
    <s v=""/>
  </r>
  <r>
    <n v="2"/>
    <n v="10"/>
    <m/>
    <m/>
    <x v="4"/>
    <s v="H"/>
    <n v="1"/>
    <n v="2"/>
    <n v="1"/>
    <n v="4"/>
    <m/>
    <m/>
    <n v="7"/>
    <n v="1"/>
    <n v="0"/>
    <n v="0"/>
    <n v="0"/>
    <n v="7"/>
    <n v="2"/>
    <n v="3"/>
    <n v="5"/>
    <m/>
  </r>
  <r>
    <n v="2"/>
    <n v="11"/>
    <s v="SK Černošice"/>
    <s v="HC Rakovník"/>
    <x v="0"/>
    <s v="D"/>
    <n v="1"/>
    <n v="1"/>
    <n v="2"/>
    <n v="2"/>
    <m/>
    <m/>
    <n v="5"/>
    <n v="1"/>
    <n v="0"/>
    <n v="0"/>
    <n v="0"/>
    <n v="5"/>
    <n v="3"/>
    <n v="3"/>
    <n v="2"/>
    <s v=""/>
  </r>
  <r>
    <n v="2"/>
    <n v="11"/>
    <m/>
    <m/>
    <x v="14"/>
    <s v="H"/>
    <n v="1"/>
    <n v="0"/>
    <n v="1"/>
    <n v="2"/>
    <m/>
    <m/>
    <n v="3"/>
    <n v="0"/>
    <n v="0"/>
    <n v="0"/>
    <n v="1"/>
    <n v="3"/>
    <n v="5"/>
    <n v="0"/>
    <n v="-2"/>
    <m/>
  </r>
  <r>
    <n v="2"/>
    <n v="12"/>
    <s v="HC Benátky n Jizerou B "/>
    <s v="BK Mladá Boleslav B"/>
    <x v="7"/>
    <s v="D"/>
    <n v="1"/>
    <n v="1"/>
    <n v="3"/>
    <n v="0"/>
    <m/>
    <m/>
    <n v="4"/>
    <n v="0"/>
    <n v="0"/>
    <n v="1"/>
    <n v="0"/>
    <n v="4"/>
    <n v="5"/>
    <n v="1"/>
    <n v="-1"/>
    <s v=""/>
  </r>
  <r>
    <n v="2"/>
    <n v="12"/>
    <m/>
    <m/>
    <x v="13"/>
    <s v="H"/>
    <n v="1"/>
    <n v="1"/>
    <n v="2"/>
    <n v="1"/>
    <n v="1"/>
    <m/>
    <n v="5"/>
    <n v="0"/>
    <n v="1"/>
    <n v="0"/>
    <n v="0"/>
    <n v="5"/>
    <n v="4"/>
    <n v="2"/>
    <n v="1"/>
    <m/>
  </r>
  <r>
    <n v="2"/>
    <n v="13"/>
    <s v="SK Sršni Kutná Hora"/>
    <s v="HC LEV Benešov"/>
    <x v="11"/>
    <s v="D"/>
    <n v="1"/>
    <n v="1"/>
    <n v="1"/>
    <n v="3"/>
    <m/>
    <m/>
    <n v="5"/>
    <n v="0"/>
    <n v="0"/>
    <n v="0"/>
    <n v="1"/>
    <n v="5"/>
    <n v="10"/>
    <n v="0"/>
    <n v="-5"/>
    <s v=""/>
  </r>
  <r>
    <n v="2"/>
    <n v="13"/>
    <m/>
    <m/>
    <x v="12"/>
    <s v="H"/>
    <n v="1"/>
    <n v="3"/>
    <n v="4"/>
    <n v="3"/>
    <m/>
    <m/>
    <n v="10"/>
    <n v="1"/>
    <n v="0"/>
    <n v="0"/>
    <n v="0"/>
    <n v="10"/>
    <n v="5"/>
    <n v="3"/>
    <n v="5"/>
    <m/>
  </r>
  <r>
    <n v="2"/>
    <n v="14"/>
    <s v="HC Žabonosy"/>
    <s v="HC Čáslav"/>
    <x v="9"/>
    <s v="D"/>
    <n v="1"/>
    <n v="0"/>
    <n v="1"/>
    <n v="1"/>
    <n v="1"/>
    <m/>
    <n v="3"/>
    <n v="0"/>
    <n v="1"/>
    <n v="0"/>
    <n v="0"/>
    <n v="3"/>
    <n v="2"/>
    <n v="2"/>
    <n v="1"/>
    <s v=""/>
  </r>
  <r>
    <n v="2"/>
    <n v="14"/>
    <m/>
    <m/>
    <x v="10"/>
    <s v="H"/>
    <n v="1"/>
    <n v="0"/>
    <n v="2"/>
    <n v="0"/>
    <m/>
    <m/>
    <n v="2"/>
    <n v="0"/>
    <n v="0"/>
    <n v="1"/>
    <n v="0"/>
    <n v="2"/>
    <n v="3"/>
    <n v="1"/>
    <n v="-1"/>
    <m/>
  </r>
  <r>
    <n v="2"/>
    <n v="15"/>
    <s v="HC Poděbrady"/>
    <s v="HC Rytíři Vlašim"/>
    <x v="6"/>
    <s v="D"/>
    <n v="1"/>
    <n v="0"/>
    <n v="0"/>
    <n v="4"/>
    <n v="1"/>
    <m/>
    <n v="5"/>
    <n v="0"/>
    <n v="1"/>
    <n v="0"/>
    <n v="0"/>
    <n v="5"/>
    <n v="4"/>
    <n v="2"/>
    <n v="1"/>
    <s v=""/>
  </r>
  <r>
    <n v="2"/>
    <n v="15"/>
    <m/>
    <m/>
    <x v="8"/>
    <s v="H"/>
    <n v="1"/>
    <n v="1"/>
    <n v="2"/>
    <n v="1"/>
    <m/>
    <m/>
    <n v="4"/>
    <n v="0"/>
    <n v="0"/>
    <n v="1"/>
    <n v="0"/>
    <n v="4"/>
    <n v="5"/>
    <n v="1"/>
    <n v="-1"/>
    <m/>
  </r>
  <r>
    <n v="2"/>
    <n v="16"/>
    <s v="Flyers Hockey team"/>
    <s v="Slavoj Velké Popovice"/>
    <x v="15"/>
    <s v="D"/>
    <n v="1"/>
    <n v="0"/>
    <n v="1"/>
    <n v="2"/>
    <m/>
    <m/>
    <n v="3"/>
    <n v="0"/>
    <n v="0"/>
    <n v="0"/>
    <n v="1"/>
    <n v="3"/>
    <n v="5"/>
    <n v="0"/>
    <n v="-2"/>
    <s v=""/>
  </r>
  <r>
    <n v="2"/>
    <n v="16"/>
    <m/>
    <m/>
    <x v="2"/>
    <s v="H"/>
    <n v="1"/>
    <n v="3"/>
    <n v="1"/>
    <n v="1"/>
    <m/>
    <m/>
    <n v="5"/>
    <n v="1"/>
    <n v="0"/>
    <n v="0"/>
    <n v="0"/>
    <n v="5"/>
    <n v="3"/>
    <n v="3"/>
    <n v="2"/>
    <m/>
  </r>
  <r>
    <n v="3"/>
    <n v="17"/>
    <s v="HC Rakovník"/>
    <s v="HC Berounští Medvědi"/>
    <x v="14"/>
    <s v="D"/>
    <n v="1"/>
    <n v="2"/>
    <n v="2"/>
    <n v="2"/>
    <m/>
    <m/>
    <n v="6"/>
    <n v="1"/>
    <n v="0"/>
    <n v="0"/>
    <n v="0"/>
    <n v="6"/>
    <n v="2"/>
    <n v="3"/>
    <n v="4"/>
    <s v=""/>
  </r>
  <r>
    <n v="3"/>
    <n v="17"/>
    <m/>
    <m/>
    <x v="1"/>
    <s v="H"/>
    <n v="1"/>
    <n v="2"/>
    <n v="0"/>
    <n v="0"/>
    <m/>
    <m/>
    <n v="2"/>
    <n v="0"/>
    <n v="0"/>
    <n v="0"/>
    <n v="1"/>
    <n v="2"/>
    <n v="6"/>
    <n v="0"/>
    <n v="-4"/>
    <m/>
  </r>
  <r>
    <n v="3"/>
    <n v="18"/>
    <s v="Slavoj Velké Popovice"/>
    <s v="SK Černošice"/>
    <x v="2"/>
    <s v="D"/>
    <n v="1"/>
    <n v="0"/>
    <n v="1"/>
    <n v="0"/>
    <m/>
    <m/>
    <n v="1"/>
    <n v="0"/>
    <n v="0"/>
    <n v="1"/>
    <n v="0"/>
    <n v="1"/>
    <n v="2"/>
    <n v="1"/>
    <n v="-1"/>
    <s v=""/>
  </r>
  <r>
    <n v="3"/>
    <n v="18"/>
    <m/>
    <m/>
    <x v="0"/>
    <s v="H"/>
    <n v="1"/>
    <n v="0"/>
    <n v="1"/>
    <n v="0"/>
    <n v="1"/>
    <m/>
    <n v="2"/>
    <n v="0"/>
    <n v="1"/>
    <n v="0"/>
    <n v="0"/>
    <n v="2"/>
    <n v="1"/>
    <n v="2"/>
    <n v="1"/>
    <m/>
  </r>
  <r>
    <n v="3"/>
    <n v="19"/>
    <s v="HC Junior Mělník"/>
    <s v="HC Hvězda Praha "/>
    <x v="5"/>
    <s v="D"/>
    <n v="1"/>
    <n v="2"/>
    <n v="1"/>
    <n v="1"/>
    <n v="1"/>
    <m/>
    <n v="5"/>
    <n v="0"/>
    <n v="1"/>
    <n v="0"/>
    <n v="0"/>
    <n v="5"/>
    <n v="4"/>
    <n v="2"/>
    <n v="1"/>
    <s v=""/>
  </r>
  <r>
    <n v="3"/>
    <n v="19"/>
    <m/>
    <m/>
    <x v="3"/>
    <s v="H"/>
    <n v="1"/>
    <n v="3"/>
    <n v="1"/>
    <n v="0"/>
    <m/>
    <m/>
    <n v="4"/>
    <n v="0"/>
    <n v="0"/>
    <n v="1"/>
    <n v="0"/>
    <n v="4"/>
    <n v="5"/>
    <n v="1"/>
    <n v="-1"/>
    <m/>
  </r>
  <r>
    <n v="3"/>
    <n v="20"/>
    <s v="HC Rytíři Vlašim"/>
    <s v="HC Benátky n Jizerou B "/>
    <x v="8"/>
    <s v="D"/>
    <n v="1"/>
    <n v="2"/>
    <n v="0"/>
    <n v="0"/>
    <m/>
    <m/>
    <n v="2"/>
    <n v="0"/>
    <n v="0"/>
    <n v="0"/>
    <n v="1"/>
    <n v="2"/>
    <n v="6"/>
    <n v="0"/>
    <n v="-4"/>
    <s v=""/>
  </r>
  <r>
    <n v="3"/>
    <n v="20"/>
    <m/>
    <m/>
    <x v="7"/>
    <s v="H"/>
    <n v="1"/>
    <n v="3"/>
    <n v="1"/>
    <n v="2"/>
    <m/>
    <m/>
    <n v="6"/>
    <n v="1"/>
    <n v="0"/>
    <n v="0"/>
    <n v="0"/>
    <n v="6"/>
    <n v="2"/>
    <n v="3"/>
    <n v="4"/>
    <m/>
  </r>
  <r>
    <n v="3"/>
    <n v="21"/>
    <s v="HC Čáslav"/>
    <s v="HC Poděbrady"/>
    <x v="10"/>
    <s v="D"/>
    <n v="1"/>
    <n v="4"/>
    <n v="0"/>
    <n v="2"/>
    <m/>
    <m/>
    <n v="6"/>
    <n v="1"/>
    <n v="0"/>
    <n v="0"/>
    <n v="0"/>
    <n v="6"/>
    <n v="2"/>
    <n v="3"/>
    <n v="4"/>
    <s v=""/>
  </r>
  <r>
    <n v="3"/>
    <n v="21"/>
    <m/>
    <m/>
    <x v="6"/>
    <s v="H"/>
    <n v="1"/>
    <n v="2"/>
    <n v="0"/>
    <n v="0"/>
    <m/>
    <m/>
    <n v="2"/>
    <n v="0"/>
    <n v="0"/>
    <n v="0"/>
    <n v="1"/>
    <n v="2"/>
    <n v="6"/>
    <n v="0"/>
    <n v="-4"/>
    <m/>
  </r>
  <r>
    <n v="3"/>
    <n v="22"/>
    <s v="HC LEV Benešov"/>
    <s v="HC Žabonosy"/>
    <x v="12"/>
    <s v="D"/>
    <n v="1"/>
    <n v="1"/>
    <n v="2"/>
    <n v="2"/>
    <m/>
    <m/>
    <n v="5"/>
    <n v="1"/>
    <n v="0"/>
    <n v="0"/>
    <n v="0"/>
    <n v="5"/>
    <n v="4"/>
    <n v="3"/>
    <n v="1"/>
    <s v=""/>
  </r>
  <r>
    <n v="3"/>
    <n v="22"/>
    <m/>
    <m/>
    <x v="9"/>
    <s v="H"/>
    <n v="1"/>
    <n v="0"/>
    <n v="2"/>
    <n v="2"/>
    <m/>
    <m/>
    <n v="4"/>
    <n v="0"/>
    <n v="0"/>
    <n v="0"/>
    <n v="1"/>
    <n v="4"/>
    <n v="5"/>
    <n v="0"/>
    <n v="-1"/>
    <m/>
  </r>
  <r>
    <n v="3"/>
    <n v="23"/>
    <s v="BK Mladá Boleslav B"/>
    <s v="SK Sršni Kutná Hora"/>
    <x v="13"/>
    <s v="D"/>
    <n v="1"/>
    <n v="1"/>
    <n v="1"/>
    <n v="2"/>
    <m/>
    <m/>
    <n v="4"/>
    <n v="0"/>
    <n v="0"/>
    <n v="1"/>
    <n v="0"/>
    <n v="4"/>
    <n v="5"/>
    <n v="1"/>
    <n v="-1"/>
    <s v=""/>
  </r>
  <r>
    <n v="3"/>
    <n v="23"/>
    <m/>
    <m/>
    <x v="11"/>
    <s v="H"/>
    <n v="1"/>
    <n v="2"/>
    <n v="1"/>
    <n v="1"/>
    <n v="1"/>
    <m/>
    <n v="5"/>
    <n v="0"/>
    <n v="1"/>
    <n v="0"/>
    <n v="0"/>
    <n v="5"/>
    <n v="4"/>
    <n v="2"/>
    <n v="1"/>
    <m/>
  </r>
  <r>
    <n v="3"/>
    <n v="24"/>
    <s v="HK LEV Slaný"/>
    <s v="Flyers Hockey team"/>
    <x v="4"/>
    <s v="D"/>
    <n v="1"/>
    <n v="1"/>
    <n v="2"/>
    <n v="1"/>
    <m/>
    <m/>
    <n v="4"/>
    <n v="0"/>
    <n v="0"/>
    <n v="1"/>
    <n v="0"/>
    <n v="4"/>
    <n v="5"/>
    <n v="1"/>
    <n v="-1"/>
    <s v=""/>
  </r>
  <r>
    <n v="3"/>
    <n v="24"/>
    <m/>
    <m/>
    <x v="15"/>
    <s v="H"/>
    <n v="1"/>
    <n v="0"/>
    <n v="2"/>
    <n v="2"/>
    <n v="1"/>
    <m/>
    <n v="5"/>
    <n v="0"/>
    <n v="1"/>
    <n v="0"/>
    <n v="0"/>
    <n v="5"/>
    <n v="4"/>
    <n v="2"/>
    <n v="1"/>
    <m/>
  </r>
  <r>
    <n v="4"/>
    <n v="25"/>
    <s v="HC Poděbrady"/>
    <s v="SK Černošice"/>
    <x v="6"/>
    <s v="D"/>
    <n v="1"/>
    <n v="0"/>
    <n v="0"/>
    <n v="0"/>
    <m/>
    <m/>
    <n v="0"/>
    <n v="0"/>
    <n v="0"/>
    <n v="0"/>
    <n v="1"/>
    <n v="0"/>
    <n v="3"/>
    <n v="0"/>
    <n v="-3"/>
    <s v=""/>
  </r>
  <r>
    <n v="4"/>
    <n v="25"/>
    <m/>
    <m/>
    <x v="0"/>
    <s v="H"/>
    <n v="1"/>
    <n v="1"/>
    <n v="1"/>
    <n v="1"/>
    <m/>
    <m/>
    <n v="3"/>
    <n v="1"/>
    <n v="0"/>
    <n v="0"/>
    <n v="0"/>
    <n v="3"/>
    <n v="0"/>
    <n v="3"/>
    <n v="3"/>
    <m/>
  </r>
  <r>
    <n v="4"/>
    <n v="26"/>
    <s v="HC Rytíři Vlašim"/>
    <s v="HC Rakovník"/>
    <x v="8"/>
    <s v="D"/>
    <n v="1"/>
    <n v="1"/>
    <n v="0"/>
    <n v="2"/>
    <m/>
    <m/>
    <n v="3"/>
    <n v="0"/>
    <n v="0"/>
    <n v="0"/>
    <n v="1"/>
    <n v="3"/>
    <n v="8"/>
    <n v="0"/>
    <n v="-5"/>
    <s v=""/>
  </r>
  <r>
    <n v="4"/>
    <n v="26"/>
    <m/>
    <m/>
    <x v="14"/>
    <s v="H"/>
    <n v="1"/>
    <n v="1"/>
    <n v="5"/>
    <n v="2"/>
    <m/>
    <m/>
    <n v="8"/>
    <n v="1"/>
    <n v="0"/>
    <n v="0"/>
    <n v="0"/>
    <n v="8"/>
    <n v="3"/>
    <n v="3"/>
    <n v="5"/>
    <m/>
  </r>
  <r>
    <n v="4"/>
    <n v="27"/>
    <s v="HC Čáslav"/>
    <s v="Slavoj Velké Popovice"/>
    <x v="10"/>
    <s v="D"/>
    <n v="1"/>
    <n v="0"/>
    <n v="2"/>
    <n v="1"/>
    <m/>
    <m/>
    <n v="3"/>
    <n v="0"/>
    <n v="0"/>
    <n v="1"/>
    <n v="0"/>
    <n v="3"/>
    <n v="4"/>
    <n v="1"/>
    <n v="-1"/>
    <s v=""/>
  </r>
  <r>
    <n v="4"/>
    <n v="27"/>
    <m/>
    <m/>
    <x v="2"/>
    <s v="H"/>
    <n v="1"/>
    <n v="1"/>
    <n v="1"/>
    <n v="1"/>
    <n v="1"/>
    <m/>
    <n v="4"/>
    <n v="0"/>
    <n v="1"/>
    <n v="0"/>
    <n v="0"/>
    <n v="4"/>
    <n v="3"/>
    <n v="2"/>
    <n v="1"/>
    <m/>
  </r>
  <r>
    <n v="4"/>
    <n v="28"/>
    <s v="HC LEV Benešov"/>
    <s v="HK LEV Slaný"/>
    <x v="12"/>
    <s v="D"/>
    <n v="1"/>
    <n v="3"/>
    <n v="1"/>
    <n v="2"/>
    <m/>
    <m/>
    <n v="6"/>
    <n v="1"/>
    <n v="0"/>
    <n v="0"/>
    <n v="0"/>
    <n v="6"/>
    <n v="2"/>
    <n v="3"/>
    <n v="4"/>
    <s v=""/>
  </r>
  <r>
    <n v="4"/>
    <n v="28"/>
    <m/>
    <m/>
    <x v="4"/>
    <s v="H"/>
    <n v="1"/>
    <n v="0"/>
    <n v="0"/>
    <n v="2"/>
    <m/>
    <m/>
    <n v="2"/>
    <n v="0"/>
    <n v="0"/>
    <n v="0"/>
    <n v="1"/>
    <n v="2"/>
    <n v="6"/>
    <n v="0"/>
    <n v="-4"/>
    <m/>
  </r>
  <r>
    <n v="4"/>
    <n v="29"/>
    <s v="BK Mladá Boleslav B"/>
    <s v="HC Junior Mělník"/>
    <x v="13"/>
    <s v="D"/>
    <n v="1"/>
    <n v="2"/>
    <n v="1"/>
    <n v="0"/>
    <m/>
    <m/>
    <n v="3"/>
    <n v="0"/>
    <n v="0"/>
    <n v="0"/>
    <n v="1"/>
    <n v="3"/>
    <n v="5"/>
    <n v="0"/>
    <n v="-2"/>
    <s v=""/>
  </r>
  <r>
    <n v="4"/>
    <n v="29"/>
    <m/>
    <m/>
    <x v="5"/>
    <s v="H"/>
    <n v="1"/>
    <n v="0"/>
    <n v="2"/>
    <n v="3"/>
    <m/>
    <m/>
    <n v="5"/>
    <n v="1"/>
    <n v="0"/>
    <n v="0"/>
    <n v="0"/>
    <n v="5"/>
    <n v="3"/>
    <n v="3"/>
    <n v="2"/>
    <m/>
  </r>
  <r>
    <n v="4"/>
    <n v="30"/>
    <s v="SK Sršni Kutná Hora"/>
    <s v="HC Hvězda Praha "/>
    <x v="11"/>
    <s v="D"/>
    <n v="1"/>
    <n v="0"/>
    <n v="1"/>
    <n v="1"/>
    <m/>
    <m/>
    <n v="2"/>
    <n v="0"/>
    <n v="0"/>
    <n v="0"/>
    <n v="1"/>
    <n v="2"/>
    <n v="4"/>
    <n v="0"/>
    <n v="-2"/>
    <s v=""/>
  </r>
  <r>
    <n v="4"/>
    <n v="30"/>
    <m/>
    <m/>
    <x v="3"/>
    <s v="H"/>
    <n v="1"/>
    <n v="4"/>
    <n v="0"/>
    <n v="0"/>
    <m/>
    <m/>
    <n v="4"/>
    <n v="1"/>
    <n v="0"/>
    <n v="0"/>
    <n v="0"/>
    <n v="4"/>
    <n v="2"/>
    <n v="3"/>
    <n v="2"/>
    <m/>
  </r>
  <r>
    <n v="4"/>
    <n v="31"/>
    <s v="HC Benátky n Jizerou B "/>
    <s v="HC Berounští Medvědi"/>
    <x v="7"/>
    <s v="D"/>
    <n v="1"/>
    <n v="1"/>
    <n v="0"/>
    <n v="1"/>
    <m/>
    <m/>
    <n v="2"/>
    <n v="0"/>
    <n v="0"/>
    <n v="0"/>
    <n v="1"/>
    <n v="2"/>
    <n v="3"/>
    <n v="0"/>
    <n v="-1"/>
    <s v=""/>
  </r>
  <r>
    <n v="4"/>
    <n v="31"/>
    <m/>
    <m/>
    <x v="1"/>
    <s v="H"/>
    <n v="1"/>
    <n v="0"/>
    <n v="3"/>
    <n v="0"/>
    <m/>
    <m/>
    <n v="3"/>
    <n v="1"/>
    <n v="0"/>
    <n v="0"/>
    <n v="0"/>
    <n v="3"/>
    <n v="2"/>
    <n v="3"/>
    <n v="1"/>
    <m/>
  </r>
  <r>
    <n v="4"/>
    <n v="32"/>
    <s v="HC Žabonosy"/>
    <s v="Flyers Hockey team"/>
    <x v="9"/>
    <s v="D"/>
    <n v="1"/>
    <n v="1"/>
    <n v="1"/>
    <n v="3"/>
    <m/>
    <m/>
    <n v="5"/>
    <n v="0"/>
    <n v="0"/>
    <n v="0"/>
    <n v="1"/>
    <n v="5"/>
    <n v="9"/>
    <n v="0"/>
    <n v="-4"/>
    <s v=""/>
  </r>
  <r>
    <n v="4"/>
    <n v="32"/>
    <m/>
    <m/>
    <x v="15"/>
    <s v="H"/>
    <n v="1"/>
    <n v="3"/>
    <n v="5"/>
    <n v="1"/>
    <m/>
    <m/>
    <n v="9"/>
    <n v="1"/>
    <n v="0"/>
    <n v="0"/>
    <n v="0"/>
    <n v="9"/>
    <n v="5"/>
    <n v="3"/>
    <n v="4"/>
    <m/>
  </r>
  <r>
    <n v="5"/>
    <n v="33"/>
    <s v="SK Černošice"/>
    <s v="HC Rytíři Vlašim"/>
    <x v="0"/>
    <s v="D"/>
    <n v="1"/>
    <n v="3"/>
    <n v="0"/>
    <n v="0"/>
    <m/>
    <m/>
    <n v="3"/>
    <n v="0"/>
    <n v="0"/>
    <n v="0"/>
    <n v="1"/>
    <n v="3"/>
    <n v="4"/>
    <n v="0"/>
    <n v="-1"/>
    <s v=""/>
  </r>
  <r>
    <n v="5"/>
    <n v="33"/>
    <m/>
    <m/>
    <x v="8"/>
    <s v="H"/>
    <n v="1"/>
    <n v="0"/>
    <n v="1"/>
    <n v="3"/>
    <m/>
    <m/>
    <n v="4"/>
    <n v="1"/>
    <n v="0"/>
    <n v="0"/>
    <n v="0"/>
    <n v="4"/>
    <n v="3"/>
    <n v="3"/>
    <n v="1"/>
    <m/>
  </r>
  <r>
    <n v="5"/>
    <n v="34"/>
    <s v="HC Rakovník"/>
    <s v="HC Poděbrady"/>
    <x v="14"/>
    <s v="D"/>
    <n v="1"/>
    <n v="1"/>
    <n v="2"/>
    <n v="1"/>
    <m/>
    <m/>
    <n v="4"/>
    <n v="1"/>
    <n v="0"/>
    <n v="0"/>
    <n v="0"/>
    <n v="4"/>
    <n v="2"/>
    <n v="3"/>
    <n v="2"/>
    <s v=""/>
  </r>
  <r>
    <n v="5"/>
    <n v="34"/>
    <m/>
    <m/>
    <x v="6"/>
    <s v="H"/>
    <n v="1"/>
    <n v="0"/>
    <n v="1"/>
    <n v="1"/>
    <m/>
    <m/>
    <n v="2"/>
    <n v="0"/>
    <n v="0"/>
    <n v="0"/>
    <n v="1"/>
    <n v="2"/>
    <n v="4"/>
    <n v="0"/>
    <n v="-2"/>
    <m/>
  </r>
  <r>
    <n v="5"/>
    <n v="35"/>
    <s v="Slavoj Velké Popovice"/>
    <s v="HC Žabonosy"/>
    <x v="2"/>
    <s v="D"/>
    <n v="1"/>
    <n v="2"/>
    <n v="2"/>
    <n v="1"/>
    <m/>
    <m/>
    <n v="5"/>
    <n v="1"/>
    <n v="0"/>
    <n v="0"/>
    <n v="0"/>
    <n v="5"/>
    <n v="1"/>
    <n v="3"/>
    <n v="4"/>
    <s v=""/>
  </r>
  <r>
    <n v="5"/>
    <n v="35"/>
    <m/>
    <m/>
    <x v="9"/>
    <s v="H"/>
    <n v="1"/>
    <n v="1"/>
    <n v="0"/>
    <n v="0"/>
    <m/>
    <m/>
    <n v="1"/>
    <n v="0"/>
    <n v="0"/>
    <n v="0"/>
    <n v="1"/>
    <n v="1"/>
    <n v="5"/>
    <n v="0"/>
    <n v="-4"/>
    <m/>
  </r>
  <r>
    <n v="5"/>
    <n v="36"/>
    <s v="HK LEV Slaný"/>
    <s v="SK Sršni Kutná Hora"/>
    <x v="4"/>
    <s v="D"/>
    <n v="1"/>
    <n v="2"/>
    <n v="4"/>
    <n v="1"/>
    <m/>
    <m/>
    <n v="7"/>
    <n v="1"/>
    <n v="0"/>
    <n v="0"/>
    <n v="0"/>
    <n v="7"/>
    <n v="3"/>
    <n v="3"/>
    <n v="4"/>
    <s v=""/>
  </r>
  <r>
    <n v="5"/>
    <n v="36"/>
    <m/>
    <m/>
    <x v="11"/>
    <s v="H"/>
    <n v="1"/>
    <n v="1"/>
    <n v="1"/>
    <n v="1"/>
    <m/>
    <m/>
    <n v="3"/>
    <n v="0"/>
    <n v="0"/>
    <n v="0"/>
    <n v="1"/>
    <n v="3"/>
    <n v="7"/>
    <n v="0"/>
    <n v="-4"/>
    <m/>
  </r>
  <r>
    <n v="5"/>
    <n v="37"/>
    <s v="HC Junior Mělník"/>
    <s v="HC Benátky n Jizerou B "/>
    <x v="5"/>
    <s v="D"/>
    <n v="1"/>
    <n v="1"/>
    <n v="1"/>
    <n v="0"/>
    <m/>
    <m/>
    <n v="2"/>
    <n v="0"/>
    <n v="0"/>
    <n v="0"/>
    <n v="1"/>
    <n v="2"/>
    <n v="3"/>
    <n v="0"/>
    <n v="-1"/>
    <s v=""/>
  </r>
  <r>
    <n v="5"/>
    <n v="37"/>
    <m/>
    <m/>
    <x v="7"/>
    <s v="H"/>
    <n v="1"/>
    <n v="0"/>
    <n v="1"/>
    <n v="2"/>
    <m/>
    <m/>
    <n v="3"/>
    <n v="1"/>
    <n v="0"/>
    <n v="0"/>
    <n v="0"/>
    <n v="3"/>
    <n v="2"/>
    <n v="3"/>
    <n v="1"/>
    <m/>
  </r>
  <r>
    <n v="5"/>
    <n v="38"/>
    <s v="HC Hvězda Praha "/>
    <s v="HC LEV Benešov"/>
    <x v="3"/>
    <s v="D"/>
    <n v="1"/>
    <n v="1"/>
    <n v="2"/>
    <n v="1"/>
    <m/>
    <m/>
    <n v="4"/>
    <n v="0"/>
    <n v="0"/>
    <n v="1"/>
    <n v="0"/>
    <n v="4"/>
    <n v="5"/>
    <n v="1"/>
    <n v="-1"/>
    <s v=""/>
  </r>
  <r>
    <n v="5"/>
    <n v="38"/>
    <m/>
    <m/>
    <x v="12"/>
    <s v="H"/>
    <n v="1"/>
    <n v="2"/>
    <n v="1"/>
    <n v="1"/>
    <n v="1"/>
    <m/>
    <n v="5"/>
    <n v="0"/>
    <n v="1"/>
    <n v="0"/>
    <n v="0"/>
    <n v="5"/>
    <n v="4"/>
    <n v="2"/>
    <n v="1"/>
    <m/>
  </r>
  <r>
    <n v="5"/>
    <n v="39"/>
    <s v="HC Berounští Medvědi"/>
    <s v="BK Mladá Boleslav B"/>
    <x v="1"/>
    <s v="D"/>
    <n v="1"/>
    <n v="1"/>
    <n v="2"/>
    <n v="0"/>
    <m/>
    <m/>
    <n v="3"/>
    <n v="0"/>
    <n v="0"/>
    <n v="0"/>
    <n v="1"/>
    <n v="3"/>
    <n v="7"/>
    <n v="0"/>
    <n v="-4"/>
    <s v=""/>
  </r>
  <r>
    <n v="5"/>
    <n v="39"/>
    <m/>
    <m/>
    <x v="13"/>
    <s v="H"/>
    <n v="1"/>
    <n v="2"/>
    <n v="4"/>
    <n v="1"/>
    <m/>
    <m/>
    <n v="7"/>
    <n v="1"/>
    <n v="0"/>
    <n v="0"/>
    <n v="0"/>
    <n v="7"/>
    <n v="3"/>
    <n v="3"/>
    <n v="4"/>
    <m/>
  </r>
  <r>
    <n v="5"/>
    <n v="40"/>
    <s v="Flyers Hockey team"/>
    <s v="HC Čáslav"/>
    <x v="15"/>
    <s v="D"/>
    <n v="1"/>
    <n v="3"/>
    <n v="2"/>
    <n v="3"/>
    <m/>
    <m/>
    <n v="8"/>
    <n v="1"/>
    <n v="0"/>
    <n v="0"/>
    <n v="0"/>
    <n v="8"/>
    <n v="2"/>
    <n v="3"/>
    <n v="6"/>
    <s v=""/>
  </r>
  <r>
    <n v="5"/>
    <n v="40"/>
    <m/>
    <m/>
    <x v="10"/>
    <s v="H"/>
    <n v="1"/>
    <n v="0"/>
    <n v="0"/>
    <n v="2"/>
    <m/>
    <m/>
    <n v="2"/>
    <n v="0"/>
    <n v="0"/>
    <n v="0"/>
    <n v="1"/>
    <n v="2"/>
    <n v="8"/>
    <n v="0"/>
    <n v="-6"/>
    <m/>
  </r>
  <r>
    <n v="6"/>
    <n v="41"/>
    <s v="HC Berounští Medvědi"/>
    <s v="HC Hvězda Praha "/>
    <x v="1"/>
    <s v="D"/>
    <n v="1"/>
    <n v="0"/>
    <n v="3"/>
    <n v="2"/>
    <m/>
    <m/>
    <n v="5"/>
    <n v="1"/>
    <n v="0"/>
    <n v="0"/>
    <n v="0"/>
    <n v="5"/>
    <n v="3"/>
    <n v="3"/>
    <n v="2"/>
    <s v=""/>
  </r>
  <r>
    <n v="6"/>
    <n v="41"/>
    <m/>
    <m/>
    <x v="3"/>
    <s v="H"/>
    <n v="1"/>
    <n v="1"/>
    <n v="0"/>
    <n v="2"/>
    <m/>
    <m/>
    <n v="3"/>
    <n v="0"/>
    <n v="0"/>
    <n v="0"/>
    <n v="1"/>
    <n v="3"/>
    <n v="5"/>
    <n v="0"/>
    <n v="-2"/>
    <m/>
  </r>
  <r>
    <n v="6"/>
    <n v="42"/>
    <s v="SK Černošice"/>
    <s v="HK LEV Slaný"/>
    <x v="0"/>
    <s v="D"/>
    <n v="1"/>
    <n v="1"/>
    <n v="2"/>
    <n v="3"/>
    <m/>
    <m/>
    <n v="6"/>
    <n v="1"/>
    <n v="0"/>
    <n v="0"/>
    <n v="0"/>
    <n v="6"/>
    <n v="3"/>
    <n v="3"/>
    <n v="3"/>
    <s v=""/>
  </r>
  <r>
    <n v="6"/>
    <n v="42"/>
    <m/>
    <m/>
    <x v="4"/>
    <s v="H"/>
    <n v="1"/>
    <n v="1"/>
    <n v="1"/>
    <n v="1"/>
    <m/>
    <m/>
    <n v="3"/>
    <n v="0"/>
    <n v="0"/>
    <n v="0"/>
    <n v="1"/>
    <n v="3"/>
    <n v="6"/>
    <n v="0"/>
    <n v="-3"/>
    <m/>
  </r>
  <r>
    <n v="6"/>
    <n v="43"/>
    <s v="HC Rakovník"/>
    <s v="Slavoj Velké Popovice"/>
    <x v="14"/>
    <s v="D"/>
    <n v="1"/>
    <n v="0"/>
    <n v="2"/>
    <n v="1"/>
    <m/>
    <m/>
    <n v="3"/>
    <n v="1"/>
    <n v="0"/>
    <n v="0"/>
    <n v="0"/>
    <n v="3"/>
    <n v="1"/>
    <n v="3"/>
    <n v="2"/>
    <s v=""/>
  </r>
  <r>
    <n v="6"/>
    <n v="43"/>
    <m/>
    <m/>
    <x v="2"/>
    <s v="H"/>
    <n v="1"/>
    <n v="0"/>
    <n v="1"/>
    <n v="0"/>
    <m/>
    <m/>
    <n v="1"/>
    <n v="0"/>
    <n v="0"/>
    <n v="0"/>
    <n v="1"/>
    <n v="1"/>
    <n v="3"/>
    <n v="0"/>
    <n v="-2"/>
    <m/>
  </r>
  <r>
    <n v="6"/>
    <n v="44"/>
    <s v="HC Benátky n Jizerou B "/>
    <s v="SK Sršni Kutná Hora"/>
    <x v="7"/>
    <s v="D"/>
    <n v="1"/>
    <n v="2"/>
    <n v="2"/>
    <n v="0"/>
    <m/>
    <m/>
    <n v="4"/>
    <n v="1"/>
    <n v="0"/>
    <n v="0"/>
    <n v="0"/>
    <n v="4"/>
    <n v="1"/>
    <n v="3"/>
    <n v="3"/>
    <s v=""/>
  </r>
  <r>
    <n v="6"/>
    <n v="44"/>
    <m/>
    <m/>
    <x v="11"/>
    <s v="H"/>
    <n v="1"/>
    <n v="0"/>
    <n v="0"/>
    <n v="1"/>
    <m/>
    <m/>
    <n v="1"/>
    <n v="0"/>
    <n v="0"/>
    <n v="0"/>
    <n v="1"/>
    <n v="1"/>
    <n v="4"/>
    <n v="0"/>
    <n v="-3"/>
    <m/>
  </r>
  <r>
    <n v="6"/>
    <n v="45"/>
    <s v="HC Žabonosy"/>
    <s v="BK Mladá Boleslav B"/>
    <x v="9"/>
    <s v="D"/>
    <n v="1"/>
    <n v="2"/>
    <n v="1"/>
    <n v="2"/>
    <m/>
    <m/>
    <n v="5"/>
    <n v="0"/>
    <n v="0"/>
    <n v="1"/>
    <n v="0"/>
    <n v="5"/>
    <n v="6"/>
    <n v="1"/>
    <n v="-1"/>
    <s v=""/>
  </r>
  <r>
    <n v="6"/>
    <n v="45"/>
    <m/>
    <m/>
    <x v="13"/>
    <s v="H"/>
    <n v="1"/>
    <n v="1"/>
    <n v="3"/>
    <n v="1"/>
    <n v="1"/>
    <m/>
    <n v="6"/>
    <n v="0"/>
    <n v="1"/>
    <n v="0"/>
    <n v="0"/>
    <n v="6"/>
    <n v="5"/>
    <n v="2"/>
    <n v="1"/>
    <m/>
  </r>
  <r>
    <n v="6"/>
    <n v="46"/>
    <s v="HC Poděbrady"/>
    <s v="HC LEV Benešov"/>
    <x v="6"/>
    <s v="D"/>
    <n v="1"/>
    <n v="1"/>
    <n v="4"/>
    <n v="2"/>
    <m/>
    <m/>
    <n v="7"/>
    <n v="1"/>
    <n v="0"/>
    <n v="0"/>
    <n v="0"/>
    <n v="7"/>
    <n v="4"/>
    <n v="3"/>
    <n v="3"/>
    <s v=""/>
  </r>
  <r>
    <n v="6"/>
    <n v="46"/>
    <m/>
    <m/>
    <x v="12"/>
    <s v="H"/>
    <n v="1"/>
    <n v="3"/>
    <n v="0"/>
    <n v="1"/>
    <m/>
    <m/>
    <n v="4"/>
    <n v="0"/>
    <n v="0"/>
    <n v="0"/>
    <n v="1"/>
    <n v="4"/>
    <n v="7"/>
    <n v="0"/>
    <n v="-3"/>
    <m/>
  </r>
  <r>
    <n v="6"/>
    <n v="47"/>
    <s v="HC Rytíři Vlašim"/>
    <s v="HC Čáslav"/>
    <x v="8"/>
    <s v="D"/>
    <n v="1"/>
    <n v="2"/>
    <n v="0"/>
    <n v="1"/>
    <m/>
    <m/>
    <n v="3"/>
    <n v="1"/>
    <n v="0"/>
    <n v="0"/>
    <n v="0"/>
    <n v="3"/>
    <n v="0"/>
    <n v="3"/>
    <n v="3"/>
    <s v=""/>
  </r>
  <r>
    <n v="6"/>
    <n v="47"/>
    <m/>
    <m/>
    <x v="10"/>
    <s v="H"/>
    <n v="1"/>
    <n v="0"/>
    <n v="0"/>
    <n v="0"/>
    <m/>
    <m/>
    <n v="0"/>
    <n v="0"/>
    <n v="0"/>
    <n v="0"/>
    <n v="1"/>
    <n v="0"/>
    <n v="3"/>
    <n v="0"/>
    <n v="-3"/>
    <m/>
  </r>
  <r>
    <n v="6"/>
    <n v="48"/>
    <s v="Flyers Hockey team"/>
    <s v="HC Junior Mělník"/>
    <x v="15"/>
    <s v="D"/>
    <n v="1"/>
    <n v="1"/>
    <n v="5"/>
    <n v="1"/>
    <m/>
    <m/>
    <n v="7"/>
    <n v="1"/>
    <n v="0"/>
    <n v="0"/>
    <n v="0"/>
    <n v="7"/>
    <n v="0"/>
    <n v="3"/>
    <n v="7"/>
    <s v=""/>
  </r>
  <r>
    <n v="6"/>
    <n v="48"/>
    <m/>
    <m/>
    <x v="5"/>
    <s v="H"/>
    <n v="1"/>
    <n v="0"/>
    <n v="0"/>
    <n v="0"/>
    <m/>
    <m/>
    <n v="0"/>
    <n v="0"/>
    <n v="0"/>
    <n v="0"/>
    <n v="1"/>
    <n v="0"/>
    <n v="7"/>
    <n v="0"/>
    <n v="-7"/>
    <m/>
  </r>
  <r>
    <n v="7"/>
    <n v="49"/>
    <s v="Slavoj Velké Popovice"/>
    <s v="HC Berounští Medvědi"/>
    <x v="2"/>
    <s v="D"/>
    <n v="1"/>
    <n v="3"/>
    <n v="3"/>
    <n v="0"/>
    <m/>
    <m/>
    <n v="6"/>
    <n v="1"/>
    <n v="0"/>
    <n v="0"/>
    <n v="0"/>
    <n v="6"/>
    <n v="3"/>
    <n v="3"/>
    <n v="3"/>
    <s v=""/>
  </r>
  <r>
    <n v="7"/>
    <n v="49"/>
    <m/>
    <m/>
    <x v="1"/>
    <s v="H"/>
    <n v="1"/>
    <n v="1"/>
    <n v="0"/>
    <n v="2"/>
    <m/>
    <m/>
    <n v="3"/>
    <n v="0"/>
    <n v="0"/>
    <n v="0"/>
    <n v="1"/>
    <n v="3"/>
    <n v="6"/>
    <n v="0"/>
    <n v="-3"/>
    <m/>
  </r>
  <r>
    <n v="7"/>
    <n v="50"/>
    <s v="HK LEV Slaný"/>
    <s v="HC Rakovník"/>
    <x v="4"/>
    <s v="D"/>
    <n v="1"/>
    <n v="1"/>
    <n v="0"/>
    <n v="1"/>
    <m/>
    <m/>
    <n v="2"/>
    <n v="1"/>
    <n v="0"/>
    <n v="0"/>
    <n v="0"/>
    <n v="2"/>
    <n v="1"/>
    <n v="3"/>
    <n v="1"/>
    <s v=""/>
  </r>
  <r>
    <n v="7"/>
    <n v="50"/>
    <m/>
    <m/>
    <x v="14"/>
    <s v="H"/>
    <n v="1"/>
    <n v="0"/>
    <n v="1"/>
    <n v="0"/>
    <m/>
    <m/>
    <n v="1"/>
    <n v="0"/>
    <n v="0"/>
    <n v="0"/>
    <n v="1"/>
    <n v="1"/>
    <n v="2"/>
    <n v="0"/>
    <n v="-1"/>
    <m/>
  </r>
  <r>
    <n v="7"/>
    <n v="51"/>
    <s v="HC Junior Mělník"/>
    <s v="SK Černošice"/>
    <x v="5"/>
    <s v="D"/>
    <n v="1"/>
    <n v="0"/>
    <n v="1"/>
    <n v="1"/>
    <n v="1"/>
    <m/>
    <n v="3"/>
    <n v="0"/>
    <n v="1"/>
    <n v="0"/>
    <n v="0"/>
    <n v="3"/>
    <n v="2"/>
    <n v="2"/>
    <n v="1"/>
    <s v=""/>
  </r>
  <r>
    <n v="7"/>
    <n v="51"/>
    <m/>
    <m/>
    <x v="0"/>
    <s v="H"/>
    <n v="1"/>
    <n v="0"/>
    <n v="2"/>
    <n v="0"/>
    <m/>
    <m/>
    <n v="2"/>
    <n v="0"/>
    <n v="0"/>
    <n v="1"/>
    <n v="0"/>
    <n v="2"/>
    <n v="3"/>
    <n v="1"/>
    <n v="-1"/>
    <m/>
  </r>
  <r>
    <n v="7"/>
    <n v="52"/>
    <s v="HC Čáslav"/>
    <s v="HC Benátky n Jizerou B "/>
    <x v="10"/>
    <s v="D"/>
    <n v="1"/>
    <n v="1"/>
    <n v="1"/>
    <n v="1"/>
    <m/>
    <m/>
    <n v="3"/>
    <n v="1"/>
    <n v="0"/>
    <n v="0"/>
    <n v="0"/>
    <n v="3"/>
    <n v="1"/>
    <n v="3"/>
    <n v="2"/>
    <s v=""/>
  </r>
  <r>
    <n v="7"/>
    <n v="52"/>
    <m/>
    <m/>
    <x v="7"/>
    <s v="H"/>
    <n v="1"/>
    <n v="0"/>
    <n v="0"/>
    <n v="1"/>
    <m/>
    <m/>
    <n v="1"/>
    <n v="0"/>
    <n v="0"/>
    <n v="0"/>
    <n v="1"/>
    <n v="1"/>
    <n v="3"/>
    <n v="0"/>
    <n v="-2"/>
    <m/>
  </r>
  <r>
    <n v="7"/>
    <n v="53"/>
    <s v="HC LEV Benešov"/>
    <s v="HC Rytíři Vlašim"/>
    <x v="12"/>
    <s v="D"/>
    <n v="1"/>
    <n v="3"/>
    <n v="1"/>
    <n v="2"/>
    <m/>
    <m/>
    <n v="6"/>
    <n v="1"/>
    <n v="0"/>
    <n v="0"/>
    <n v="0"/>
    <n v="6"/>
    <n v="2"/>
    <n v="3"/>
    <n v="4"/>
    <s v=""/>
  </r>
  <r>
    <n v="7"/>
    <n v="53"/>
    <m/>
    <m/>
    <x v="8"/>
    <s v="H"/>
    <n v="1"/>
    <n v="0"/>
    <n v="0"/>
    <n v="2"/>
    <m/>
    <m/>
    <n v="2"/>
    <n v="0"/>
    <n v="0"/>
    <n v="0"/>
    <n v="1"/>
    <n v="2"/>
    <n v="6"/>
    <n v="0"/>
    <n v="-4"/>
    <m/>
  </r>
  <r>
    <n v="7"/>
    <n v="54"/>
    <s v="HC Poděbrady"/>
    <s v="BK Mladá Boleslav B"/>
    <x v="6"/>
    <s v="D"/>
    <n v="1"/>
    <n v="1"/>
    <n v="4"/>
    <n v="2"/>
    <m/>
    <m/>
    <n v="7"/>
    <n v="1"/>
    <n v="0"/>
    <n v="0"/>
    <n v="0"/>
    <n v="7"/>
    <n v="2"/>
    <n v="3"/>
    <n v="5"/>
    <s v=""/>
  </r>
  <r>
    <n v="7"/>
    <n v="54"/>
    <m/>
    <m/>
    <x v="13"/>
    <s v="H"/>
    <n v="1"/>
    <n v="0"/>
    <n v="1"/>
    <n v="1"/>
    <m/>
    <m/>
    <n v="2"/>
    <n v="0"/>
    <n v="0"/>
    <n v="0"/>
    <n v="1"/>
    <n v="2"/>
    <n v="7"/>
    <n v="0"/>
    <n v="-5"/>
    <m/>
  </r>
  <r>
    <n v="7"/>
    <n v="55"/>
    <s v="SK Sršni Kutná Hora"/>
    <s v="HC Žabonosy"/>
    <x v="11"/>
    <s v="D"/>
    <n v="1"/>
    <n v="0"/>
    <n v="2"/>
    <n v="1"/>
    <m/>
    <m/>
    <n v="3"/>
    <n v="1"/>
    <n v="0"/>
    <n v="0"/>
    <n v="0"/>
    <n v="3"/>
    <n v="2"/>
    <n v="3"/>
    <n v="1"/>
    <s v=""/>
  </r>
  <r>
    <n v="7"/>
    <n v="55"/>
    <m/>
    <m/>
    <x v="9"/>
    <s v="H"/>
    <n v="1"/>
    <n v="1"/>
    <n v="1"/>
    <n v="0"/>
    <m/>
    <m/>
    <n v="2"/>
    <n v="0"/>
    <n v="0"/>
    <n v="0"/>
    <n v="1"/>
    <n v="2"/>
    <n v="3"/>
    <n v="0"/>
    <n v="-1"/>
    <m/>
  </r>
  <r>
    <n v="7"/>
    <n v="56"/>
    <s v="HC Hvězda Praha "/>
    <s v="Flyers Hockey team"/>
    <x v="3"/>
    <s v="D"/>
    <n v="1"/>
    <n v="1"/>
    <n v="0"/>
    <n v="1"/>
    <m/>
    <m/>
    <n v="2"/>
    <n v="0"/>
    <n v="0"/>
    <n v="1"/>
    <n v="0"/>
    <n v="2"/>
    <n v="3"/>
    <n v="1"/>
    <n v="-1"/>
    <s v=""/>
  </r>
  <r>
    <n v="7"/>
    <n v="56"/>
    <m/>
    <m/>
    <x v="15"/>
    <s v="H"/>
    <n v="1"/>
    <n v="0"/>
    <n v="0"/>
    <n v="2"/>
    <n v="1"/>
    <m/>
    <n v="3"/>
    <n v="0"/>
    <n v="1"/>
    <n v="0"/>
    <n v="0"/>
    <n v="3"/>
    <n v="2"/>
    <n v="2"/>
    <n v="1"/>
    <m/>
  </r>
  <r>
    <n v="8"/>
    <n v="57"/>
    <s v="HC Berounští Medvědi"/>
    <s v="Flyers Hockey team"/>
    <x v="1"/>
    <s v="D"/>
    <n v="1"/>
    <n v="0"/>
    <n v="2"/>
    <n v="0"/>
    <n v="1"/>
    <m/>
    <n v="3"/>
    <n v="0"/>
    <n v="1"/>
    <n v="0"/>
    <n v="0"/>
    <n v="3"/>
    <n v="2"/>
    <n v="2"/>
    <n v="1"/>
    <s v=""/>
  </r>
  <r>
    <n v="8"/>
    <n v="57"/>
    <m/>
    <m/>
    <x v="15"/>
    <s v="H"/>
    <n v="1"/>
    <n v="0"/>
    <n v="0"/>
    <n v="2"/>
    <m/>
    <m/>
    <n v="2"/>
    <n v="0"/>
    <n v="0"/>
    <n v="1"/>
    <n v="0"/>
    <n v="2"/>
    <n v="3"/>
    <n v="1"/>
    <n v="-1"/>
    <m/>
  </r>
  <r>
    <n v="8"/>
    <n v="58"/>
    <s v="SK Černošice"/>
    <s v="HC Hvězda Praha "/>
    <x v="0"/>
    <s v="D"/>
    <n v="1"/>
    <n v="1"/>
    <n v="2"/>
    <n v="2"/>
    <m/>
    <m/>
    <n v="5"/>
    <n v="1"/>
    <n v="0"/>
    <n v="0"/>
    <n v="0"/>
    <n v="5"/>
    <n v="0"/>
    <n v="3"/>
    <n v="5"/>
    <s v=""/>
  </r>
  <r>
    <n v="8"/>
    <n v="58"/>
    <m/>
    <m/>
    <x v="3"/>
    <s v="H"/>
    <n v="1"/>
    <n v="0"/>
    <n v="0"/>
    <n v="0"/>
    <m/>
    <m/>
    <n v="0"/>
    <n v="0"/>
    <n v="0"/>
    <n v="0"/>
    <n v="1"/>
    <n v="0"/>
    <n v="5"/>
    <n v="0"/>
    <n v="-5"/>
    <m/>
  </r>
  <r>
    <n v="8"/>
    <n v="59"/>
    <s v="HC Rakovník"/>
    <s v="HC Junior Mělník"/>
    <x v="14"/>
    <s v="D"/>
    <n v="1"/>
    <n v="1"/>
    <n v="2"/>
    <n v="1"/>
    <m/>
    <m/>
    <n v="4"/>
    <n v="1"/>
    <n v="0"/>
    <n v="0"/>
    <n v="0"/>
    <n v="4"/>
    <n v="2"/>
    <n v="3"/>
    <n v="2"/>
    <s v=""/>
  </r>
  <r>
    <n v="8"/>
    <n v="59"/>
    <m/>
    <m/>
    <x v="5"/>
    <s v="H"/>
    <n v="1"/>
    <n v="1"/>
    <n v="0"/>
    <n v="1"/>
    <m/>
    <m/>
    <n v="2"/>
    <n v="0"/>
    <n v="0"/>
    <n v="0"/>
    <n v="1"/>
    <n v="2"/>
    <n v="4"/>
    <n v="0"/>
    <n v="-2"/>
    <m/>
  </r>
  <r>
    <n v="8"/>
    <n v="60"/>
    <s v="Slavoj Velké Popovice"/>
    <s v="HK LEV Slaný"/>
    <x v="2"/>
    <s v="D"/>
    <n v="1"/>
    <n v="0"/>
    <n v="0"/>
    <n v="0"/>
    <m/>
    <m/>
    <n v="0"/>
    <n v="0"/>
    <n v="0"/>
    <n v="0"/>
    <n v="1"/>
    <n v="0"/>
    <n v="3"/>
    <n v="0"/>
    <n v="-3"/>
    <s v=""/>
  </r>
  <r>
    <n v="8"/>
    <n v="60"/>
    <m/>
    <m/>
    <x v="4"/>
    <s v="H"/>
    <n v="1"/>
    <n v="2"/>
    <n v="0"/>
    <n v="1"/>
    <m/>
    <m/>
    <n v="3"/>
    <n v="1"/>
    <n v="0"/>
    <n v="0"/>
    <n v="0"/>
    <n v="3"/>
    <n v="0"/>
    <n v="3"/>
    <n v="3"/>
    <m/>
  </r>
  <r>
    <n v="8"/>
    <n v="61"/>
    <s v="HC Benátky n Jizerou B "/>
    <s v="HC Žabonosy"/>
    <x v="7"/>
    <s v="D"/>
    <n v="1"/>
    <n v="3"/>
    <n v="3"/>
    <n v="2"/>
    <m/>
    <m/>
    <n v="8"/>
    <n v="1"/>
    <n v="0"/>
    <n v="0"/>
    <n v="0"/>
    <n v="8"/>
    <n v="2"/>
    <n v="3"/>
    <n v="6"/>
    <s v=""/>
  </r>
  <r>
    <n v="8"/>
    <n v="61"/>
    <m/>
    <m/>
    <x v="9"/>
    <s v="H"/>
    <n v="1"/>
    <n v="1"/>
    <n v="0"/>
    <n v="1"/>
    <m/>
    <m/>
    <n v="2"/>
    <n v="0"/>
    <n v="0"/>
    <n v="0"/>
    <n v="1"/>
    <n v="2"/>
    <n v="8"/>
    <n v="0"/>
    <n v="-6"/>
    <m/>
  </r>
  <r>
    <n v="8"/>
    <n v="62"/>
    <s v="HC Poděbrady"/>
    <s v="SK Sršni Kutná Hora"/>
    <x v="6"/>
    <s v="D"/>
    <n v="1"/>
    <n v="0"/>
    <n v="0"/>
    <n v="2"/>
    <m/>
    <m/>
    <n v="2"/>
    <n v="1"/>
    <n v="0"/>
    <n v="0"/>
    <n v="0"/>
    <n v="2"/>
    <n v="0"/>
    <n v="3"/>
    <n v="2"/>
    <s v=""/>
  </r>
  <r>
    <n v="8"/>
    <n v="62"/>
    <m/>
    <m/>
    <x v="11"/>
    <s v="H"/>
    <n v="1"/>
    <n v="0"/>
    <n v="0"/>
    <n v="0"/>
    <m/>
    <m/>
    <n v="0"/>
    <n v="0"/>
    <n v="0"/>
    <n v="0"/>
    <n v="1"/>
    <n v="0"/>
    <n v="2"/>
    <n v="0"/>
    <n v="-2"/>
    <m/>
  </r>
  <r>
    <n v="8"/>
    <n v="63"/>
    <s v="HC Rytíři Vlašim"/>
    <s v="BK Mladá Boleslav B"/>
    <x v="8"/>
    <s v="D"/>
    <n v="1"/>
    <n v="0"/>
    <n v="0"/>
    <n v="0"/>
    <m/>
    <m/>
    <n v="0"/>
    <n v="0"/>
    <n v="0"/>
    <n v="0"/>
    <n v="1"/>
    <n v="0"/>
    <n v="5"/>
    <n v="0"/>
    <n v="-5"/>
    <s v=""/>
  </r>
  <r>
    <n v="8"/>
    <n v="63"/>
    <m/>
    <m/>
    <x v="13"/>
    <s v="H"/>
    <n v="1"/>
    <n v="1"/>
    <n v="1"/>
    <n v="3"/>
    <m/>
    <m/>
    <n v="5"/>
    <n v="1"/>
    <n v="0"/>
    <n v="0"/>
    <n v="0"/>
    <n v="5"/>
    <n v="0"/>
    <n v="3"/>
    <n v="5"/>
    <m/>
  </r>
  <r>
    <n v="8"/>
    <n v="64"/>
    <s v="HC Čáslav"/>
    <s v="HC LEV Benešov"/>
    <x v="10"/>
    <s v="D"/>
    <n v="1"/>
    <n v="0"/>
    <n v="1"/>
    <n v="1"/>
    <m/>
    <m/>
    <n v="2"/>
    <n v="0"/>
    <n v="0"/>
    <n v="0"/>
    <n v="1"/>
    <n v="2"/>
    <n v="5"/>
    <n v="0"/>
    <n v="-3"/>
    <s v=""/>
  </r>
  <r>
    <n v="8"/>
    <n v="64"/>
    <m/>
    <m/>
    <x v="12"/>
    <s v="H"/>
    <n v="1"/>
    <n v="2"/>
    <n v="1"/>
    <n v="2"/>
    <m/>
    <m/>
    <n v="5"/>
    <n v="1"/>
    <n v="0"/>
    <n v="0"/>
    <n v="0"/>
    <n v="5"/>
    <n v="2"/>
    <n v="3"/>
    <n v="3"/>
    <m/>
  </r>
  <r>
    <n v="9"/>
    <n v="65"/>
    <s v="HC Poděbrady"/>
    <s v="Slavoj Velké Popovice"/>
    <x v="6"/>
    <s v="D"/>
    <n v="1"/>
    <n v="0"/>
    <n v="0"/>
    <n v="1"/>
    <m/>
    <m/>
    <n v="1"/>
    <n v="0"/>
    <n v="0"/>
    <n v="0"/>
    <n v="1"/>
    <n v="1"/>
    <n v="6"/>
    <n v="0"/>
    <n v="-5"/>
    <s v=""/>
  </r>
  <r>
    <n v="9"/>
    <n v="65"/>
    <m/>
    <m/>
    <x v="2"/>
    <s v="H"/>
    <n v="1"/>
    <n v="3"/>
    <n v="2"/>
    <n v="1"/>
    <m/>
    <m/>
    <n v="6"/>
    <n v="1"/>
    <n v="0"/>
    <n v="0"/>
    <n v="0"/>
    <n v="6"/>
    <n v="1"/>
    <n v="3"/>
    <n v="5"/>
    <m/>
  </r>
  <r>
    <n v="9"/>
    <n v="66"/>
    <s v="HC Rytíři Vlašim"/>
    <s v="HC Berounští Medvědi"/>
    <x v="8"/>
    <s v="D"/>
    <n v="1"/>
    <n v="1"/>
    <n v="0"/>
    <n v="1"/>
    <m/>
    <m/>
    <n v="2"/>
    <n v="0"/>
    <n v="0"/>
    <n v="1"/>
    <n v="0"/>
    <n v="2"/>
    <n v="3"/>
    <n v="1"/>
    <n v="-1"/>
    <s v=""/>
  </r>
  <r>
    <n v="9"/>
    <n v="66"/>
    <m/>
    <m/>
    <x v="1"/>
    <s v="H"/>
    <n v="1"/>
    <n v="1"/>
    <n v="1"/>
    <n v="0"/>
    <n v="1"/>
    <m/>
    <n v="3"/>
    <n v="0"/>
    <n v="1"/>
    <n v="0"/>
    <n v="0"/>
    <n v="3"/>
    <n v="2"/>
    <n v="2"/>
    <n v="1"/>
    <m/>
  </r>
  <r>
    <n v="9"/>
    <n v="67"/>
    <s v="HC Čáslav"/>
    <s v="SK Černošice"/>
    <x v="10"/>
    <s v="D"/>
    <n v="1"/>
    <n v="2"/>
    <n v="1"/>
    <n v="2"/>
    <m/>
    <m/>
    <n v="5"/>
    <n v="1"/>
    <n v="0"/>
    <n v="0"/>
    <n v="0"/>
    <n v="5"/>
    <n v="1"/>
    <n v="3"/>
    <n v="4"/>
    <s v=""/>
  </r>
  <r>
    <n v="9"/>
    <n v="67"/>
    <m/>
    <m/>
    <x v="0"/>
    <s v="H"/>
    <n v="1"/>
    <n v="1"/>
    <n v="0"/>
    <n v="0"/>
    <m/>
    <m/>
    <n v="1"/>
    <n v="0"/>
    <n v="0"/>
    <n v="0"/>
    <n v="1"/>
    <n v="1"/>
    <n v="5"/>
    <n v="0"/>
    <n v="-4"/>
    <m/>
  </r>
  <r>
    <n v="9"/>
    <n v="68"/>
    <s v="BK Mladá Boleslav B"/>
    <s v="HC Hvězda Praha "/>
    <x v="13"/>
    <s v="D"/>
    <n v="1"/>
    <n v="2"/>
    <n v="2"/>
    <n v="1"/>
    <m/>
    <m/>
    <n v="5"/>
    <n v="0"/>
    <n v="0"/>
    <n v="1"/>
    <n v="0"/>
    <n v="5"/>
    <n v="6"/>
    <n v="1"/>
    <n v="-1"/>
    <s v=""/>
  </r>
  <r>
    <n v="9"/>
    <n v="68"/>
    <m/>
    <m/>
    <x v="3"/>
    <s v="H"/>
    <n v="1"/>
    <n v="2"/>
    <n v="2"/>
    <n v="1"/>
    <n v="1"/>
    <m/>
    <n v="6"/>
    <n v="0"/>
    <n v="1"/>
    <n v="0"/>
    <n v="0"/>
    <n v="6"/>
    <n v="5"/>
    <n v="2"/>
    <n v="1"/>
    <m/>
  </r>
  <r>
    <n v="9"/>
    <n v="69"/>
    <s v="SK Sršni Kutná Hora"/>
    <s v="HC Junior Mělník"/>
    <x v="11"/>
    <s v="D"/>
    <n v="1"/>
    <n v="0"/>
    <n v="0"/>
    <n v="0"/>
    <m/>
    <m/>
    <n v="0"/>
    <n v="0"/>
    <n v="0"/>
    <n v="0"/>
    <n v="1"/>
    <n v="0"/>
    <n v="3"/>
    <n v="0"/>
    <n v="-3"/>
    <s v=""/>
  </r>
  <r>
    <n v="9"/>
    <n v="69"/>
    <m/>
    <m/>
    <x v="5"/>
    <s v="H"/>
    <n v="1"/>
    <n v="0"/>
    <n v="2"/>
    <n v="1"/>
    <m/>
    <m/>
    <n v="3"/>
    <n v="1"/>
    <n v="0"/>
    <n v="0"/>
    <n v="0"/>
    <n v="3"/>
    <n v="0"/>
    <n v="3"/>
    <n v="3"/>
    <m/>
  </r>
  <r>
    <n v="9"/>
    <n v="70"/>
    <s v="HC Žabonosy"/>
    <s v="HK LEV Slaný"/>
    <x v="9"/>
    <s v="D"/>
    <n v="1"/>
    <n v="1"/>
    <n v="0"/>
    <n v="2"/>
    <m/>
    <m/>
    <n v="3"/>
    <n v="0"/>
    <n v="0"/>
    <n v="0"/>
    <n v="1"/>
    <n v="3"/>
    <n v="4"/>
    <n v="0"/>
    <n v="-1"/>
    <s v=""/>
  </r>
  <r>
    <n v="9"/>
    <n v="70"/>
    <m/>
    <m/>
    <x v="4"/>
    <s v="H"/>
    <n v="1"/>
    <n v="2"/>
    <n v="2"/>
    <n v="0"/>
    <m/>
    <m/>
    <n v="4"/>
    <n v="1"/>
    <n v="0"/>
    <n v="0"/>
    <n v="0"/>
    <n v="4"/>
    <n v="3"/>
    <n v="3"/>
    <n v="1"/>
    <m/>
  </r>
  <r>
    <n v="9"/>
    <n v="71"/>
    <s v="HC Benátky n Jizerou B "/>
    <s v="HC Rakovník"/>
    <x v="7"/>
    <s v="D"/>
    <n v="1"/>
    <n v="0"/>
    <n v="1"/>
    <n v="4"/>
    <m/>
    <m/>
    <n v="5"/>
    <n v="1"/>
    <n v="0"/>
    <n v="0"/>
    <n v="0"/>
    <n v="5"/>
    <n v="3"/>
    <n v="3"/>
    <n v="2"/>
    <s v=""/>
  </r>
  <r>
    <n v="9"/>
    <n v="71"/>
    <m/>
    <m/>
    <x v="14"/>
    <s v="H"/>
    <n v="1"/>
    <n v="0"/>
    <n v="1"/>
    <n v="2"/>
    <m/>
    <m/>
    <n v="3"/>
    <n v="0"/>
    <n v="0"/>
    <n v="0"/>
    <n v="1"/>
    <n v="3"/>
    <n v="5"/>
    <n v="0"/>
    <n v="-2"/>
    <m/>
  </r>
  <r>
    <n v="9"/>
    <n v="72"/>
    <s v="HC LEV Benešov"/>
    <s v="Flyers Hockey team"/>
    <x v="12"/>
    <s v="D"/>
    <n v="1"/>
    <n v="4"/>
    <n v="1"/>
    <n v="0"/>
    <m/>
    <m/>
    <n v="5"/>
    <n v="1"/>
    <n v="0"/>
    <n v="0"/>
    <n v="0"/>
    <n v="5"/>
    <n v="2"/>
    <n v="3"/>
    <n v="3"/>
    <s v=""/>
  </r>
  <r>
    <n v="9"/>
    <n v="72"/>
    <m/>
    <m/>
    <x v="15"/>
    <s v="H"/>
    <n v="1"/>
    <n v="0"/>
    <n v="0"/>
    <n v="2"/>
    <m/>
    <m/>
    <n v="2"/>
    <n v="0"/>
    <n v="0"/>
    <n v="0"/>
    <n v="1"/>
    <n v="2"/>
    <n v="5"/>
    <n v="0"/>
    <n v="-3"/>
    <m/>
  </r>
  <r>
    <n v="10"/>
    <n v="73"/>
    <s v="SK Černošice"/>
    <s v="HC LEV Benešov"/>
    <x v="0"/>
    <s v="D"/>
    <n v="1"/>
    <n v="1"/>
    <n v="4"/>
    <n v="1"/>
    <m/>
    <m/>
    <n v="6"/>
    <n v="1"/>
    <n v="0"/>
    <n v="0"/>
    <n v="0"/>
    <n v="6"/>
    <n v="4"/>
    <n v="3"/>
    <n v="2"/>
    <s v=""/>
  </r>
  <r>
    <n v="10"/>
    <n v="73"/>
    <m/>
    <m/>
    <x v="12"/>
    <s v="H"/>
    <n v="1"/>
    <n v="2"/>
    <n v="1"/>
    <n v="1"/>
    <m/>
    <m/>
    <n v="4"/>
    <n v="0"/>
    <n v="0"/>
    <n v="0"/>
    <n v="1"/>
    <n v="4"/>
    <n v="6"/>
    <n v="0"/>
    <n v="-2"/>
    <m/>
  </r>
  <r>
    <n v="10"/>
    <n v="74"/>
    <s v="HC Rakovník"/>
    <s v="HC Čáslav"/>
    <x v="14"/>
    <s v="D"/>
    <n v="1"/>
    <n v="2"/>
    <n v="0"/>
    <n v="3"/>
    <m/>
    <m/>
    <n v="5"/>
    <n v="1"/>
    <n v="0"/>
    <n v="0"/>
    <n v="0"/>
    <n v="5"/>
    <n v="2"/>
    <n v="3"/>
    <n v="3"/>
    <s v=""/>
  </r>
  <r>
    <n v="10"/>
    <n v="74"/>
    <m/>
    <m/>
    <x v="10"/>
    <s v="H"/>
    <n v="1"/>
    <n v="1"/>
    <n v="0"/>
    <n v="1"/>
    <m/>
    <m/>
    <n v="2"/>
    <n v="0"/>
    <n v="0"/>
    <n v="0"/>
    <n v="1"/>
    <n v="2"/>
    <n v="5"/>
    <n v="0"/>
    <n v="-3"/>
    <m/>
  </r>
  <r>
    <n v="10"/>
    <n v="75"/>
    <s v="Slavoj Velké Popovice"/>
    <s v="HC Rytíři Vlašim"/>
    <x v="2"/>
    <s v="D"/>
    <n v="1"/>
    <n v="2"/>
    <n v="3"/>
    <n v="3"/>
    <m/>
    <m/>
    <n v="8"/>
    <n v="1"/>
    <n v="0"/>
    <n v="0"/>
    <n v="0"/>
    <n v="8"/>
    <n v="2"/>
    <n v="3"/>
    <n v="6"/>
    <s v=""/>
  </r>
  <r>
    <n v="10"/>
    <n v="75"/>
    <m/>
    <m/>
    <x v="8"/>
    <s v="H"/>
    <n v="1"/>
    <n v="1"/>
    <n v="0"/>
    <n v="1"/>
    <m/>
    <m/>
    <n v="2"/>
    <n v="0"/>
    <n v="0"/>
    <n v="0"/>
    <n v="1"/>
    <n v="2"/>
    <n v="8"/>
    <n v="0"/>
    <n v="-6"/>
    <m/>
  </r>
  <r>
    <n v="10"/>
    <n v="76"/>
    <s v="HK LEV Slaný"/>
    <s v="HC Poděbrady"/>
    <x v="4"/>
    <s v="D"/>
    <n v="1"/>
    <n v="1"/>
    <n v="2"/>
    <n v="0"/>
    <m/>
    <m/>
    <n v="3"/>
    <n v="1"/>
    <n v="0"/>
    <n v="0"/>
    <n v="0"/>
    <n v="3"/>
    <n v="2"/>
    <n v="3"/>
    <n v="1"/>
    <s v=""/>
  </r>
  <r>
    <n v="10"/>
    <n v="76"/>
    <m/>
    <m/>
    <x v="6"/>
    <s v="H"/>
    <n v="1"/>
    <n v="0"/>
    <n v="2"/>
    <n v="0"/>
    <m/>
    <m/>
    <n v="2"/>
    <n v="0"/>
    <n v="0"/>
    <n v="0"/>
    <n v="1"/>
    <n v="2"/>
    <n v="3"/>
    <n v="0"/>
    <n v="-1"/>
    <m/>
  </r>
  <r>
    <n v="10"/>
    <n v="77"/>
    <s v="HC Junior Mělník"/>
    <s v="HC Žabonosy"/>
    <x v="5"/>
    <s v="D"/>
    <n v="1"/>
    <n v="2"/>
    <n v="3"/>
    <n v="2"/>
    <m/>
    <m/>
    <n v="7"/>
    <n v="1"/>
    <n v="0"/>
    <n v="0"/>
    <n v="0"/>
    <n v="7"/>
    <n v="4"/>
    <n v="3"/>
    <n v="3"/>
    <s v=""/>
  </r>
  <r>
    <n v="10"/>
    <n v="77"/>
    <m/>
    <m/>
    <x v="9"/>
    <s v="H"/>
    <n v="1"/>
    <n v="2"/>
    <n v="0"/>
    <n v="2"/>
    <m/>
    <m/>
    <n v="4"/>
    <n v="0"/>
    <n v="0"/>
    <n v="0"/>
    <n v="1"/>
    <n v="4"/>
    <n v="7"/>
    <n v="0"/>
    <n v="-3"/>
    <m/>
  </r>
  <r>
    <n v="10"/>
    <n v="78"/>
    <s v="HC Hvězda Praha "/>
    <s v="HC Benátky n Jizerou B "/>
    <x v="3"/>
    <s v="D"/>
    <n v="1"/>
    <n v="0"/>
    <n v="0"/>
    <n v="2"/>
    <m/>
    <m/>
    <n v="2"/>
    <n v="0"/>
    <n v="0"/>
    <n v="0"/>
    <n v="1"/>
    <n v="2"/>
    <n v="4"/>
    <n v="0"/>
    <n v="-2"/>
    <s v=""/>
  </r>
  <r>
    <n v="10"/>
    <n v="78"/>
    <m/>
    <m/>
    <x v="7"/>
    <s v="H"/>
    <n v="1"/>
    <n v="0"/>
    <n v="2"/>
    <n v="2"/>
    <m/>
    <m/>
    <n v="4"/>
    <n v="1"/>
    <n v="0"/>
    <n v="0"/>
    <n v="0"/>
    <n v="4"/>
    <n v="2"/>
    <n v="3"/>
    <n v="2"/>
    <m/>
  </r>
  <r>
    <n v="10"/>
    <n v="79"/>
    <s v="HC Berounští Medvědi"/>
    <s v="SK Sršni Kutná Hora"/>
    <x v="1"/>
    <s v="D"/>
    <n v="1"/>
    <n v="0"/>
    <n v="1"/>
    <n v="1"/>
    <m/>
    <m/>
    <n v="2"/>
    <n v="0"/>
    <n v="0"/>
    <n v="0"/>
    <n v="1"/>
    <n v="2"/>
    <n v="6"/>
    <n v="0"/>
    <n v="-4"/>
    <s v=""/>
  </r>
  <r>
    <n v="10"/>
    <n v="79"/>
    <m/>
    <m/>
    <x v="11"/>
    <s v="H"/>
    <n v="1"/>
    <n v="3"/>
    <n v="2"/>
    <n v="1"/>
    <m/>
    <m/>
    <n v="6"/>
    <n v="1"/>
    <n v="0"/>
    <n v="0"/>
    <n v="0"/>
    <n v="6"/>
    <n v="2"/>
    <n v="3"/>
    <n v="4"/>
    <m/>
  </r>
  <r>
    <n v="10"/>
    <n v="80"/>
    <s v="Flyers Hockey team"/>
    <s v="BK Mladá Boleslav B"/>
    <x v="15"/>
    <s v="D"/>
    <n v="1"/>
    <n v="2"/>
    <n v="3"/>
    <n v="0"/>
    <m/>
    <m/>
    <n v="5"/>
    <n v="0"/>
    <n v="0"/>
    <n v="0"/>
    <n v="1"/>
    <n v="5"/>
    <n v="7"/>
    <n v="0"/>
    <n v="-2"/>
    <s v=""/>
  </r>
  <r>
    <n v="10"/>
    <n v="80"/>
    <m/>
    <m/>
    <x v="13"/>
    <s v="H"/>
    <n v="1"/>
    <n v="3"/>
    <n v="1"/>
    <n v="3"/>
    <m/>
    <m/>
    <n v="7"/>
    <n v="1"/>
    <n v="0"/>
    <n v="0"/>
    <n v="0"/>
    <n v="7"/>
    <n v="5"/>
    <n v="3"/>
    <n v="2"/>
    <m/>
  </r>
  <r>
    <n v="11"/>
    <n v="81"/>
    <s v="HK LEV Slaný"/>
    <s v="HC Berounští Medvědi"/>
    <x v="4"/>
    <s v="D"/>
    <n v="1"/>
    <n v="1"/>
    <n v="1"/>
    <n v="2"/>
    <m/>
    <m/>
    <n v="4"/>
    <n v="1"/>
    <n v="0"/>
    <n v="0"/>
    <n v="0"/>
    <n v="4"/>
    <n v="2"/>
    <n v="3"/>
    <n v="2"/>
    <s v=""/>
  </r>
  <r>
    <n v="11"/>
    <n v="81"/>
    <m/>
    <m/>
    <x v="1"/>
    <s v="H"/>
    <n v="1"/>
    <n v="1"/>
    <n v="1"/>
    <n v="0"/>
    <m/>
    <m/>
    <n v="2"/>
    <n v="0"/>
    <n v="0"/>
    <n v="0"/>
    <n v="1"/>
    <n v="2"/>
    <n v="4"/>
    <n v="0"/>
    <n v="-2"/>
    <m/>
  </r>
  <r>
    <n v="11"/>
    <n v="82"/>
    <s v="HC Junior Mělník"/>
    <s v="Slavoj Velké Popovice"/>
    <x v="5"/>
    <s v="D"/>
    <n v="1"/>
    <n v="0"/>
    <n v="1"/>
    <n v="1"/>
    <m/>
    <m/>
    <n v="2"/>
    <n v="0"/>
    <n v="0"/>
    <n v="0"/>
    <n v="1"/>
    <n v="2"/>
    <n v="5"/>
    <n v="0"/>
    <n v="-3"/>
    <s v=""/>
  </r>
  <r>
    <n v="11"/>
    <n v="82"/>
    <m/>
    <m/>
    <x v="2"/>
    <s v="H"/>
    <n v="1"/>
    <n v="2"/>
    <n v="0"/>
    <n v="3"/>
    <m/>
    <m/>
    <n v="5"/>
    <n v="1"/>
    <n v="0"/>
    <n v="0"/>
    <n v="0"/>
    <n v="5"/>
    <n v="2"/>
    <n v="3"/>
    <n v="3"/>
    <m/>
  </r>
  <r>
    <n v="11"/>
    <n v="83"/>
    <s v="HC Hvězda Praha "/>
    <s v="HC Rakovník"/>
    <x v="3"/>
    <s v="D"/>
    <n v="1"/>
    <n v="1"/>
    <n v="1"/>
    <n v="0"/>
    <m/>
    <m/>
    <n v="2"/>
    <n v="0"/>
    <n v="0"/>
    <n v="1"/>
    <n v="0"/>
    <n v="2"/>
    <n v="3"/>
    <n v="1"/>
    <n v="-1"/>
    <s v=""/>
  </r>
  <r>
    <n v="11"/>
    <n v="83"/>
    <m/>
    <m/>
    <x v="14"/>
    <s v="H"/>
    <n v="1"/>
    <n v="1"/>
    <n v="1"/>
    <n v="0"/>
    <n v="1"/>
    <m/>
    <n v="3"/>
    <n v="0"/>
    <n v="1"/>
    <n v="0"/>
    <n v="0"/>
    <n v="3"/>
    <n v="2"/>
    <n v="2"/>
    <n v="1"/>
    <m/>
  </r>
  <r>
    <n v="11"/>
    <n v="84"/>
    <s v="HC LEV Benešov"/>
    <s v="HC Benátky n Jizerou B "/>
    <x v="12"/>
    <s v="D"/>
    <n v="1"/>
    <n v="1"/>
    <n v="3"/>
    <n v="0"/>
    <m/>
    <m/>
    <n v="4"/>
    <n v="1"/>
    <n v="0"/>
    <n v="0"/>
    <n v="0"/>
    <n v="4"/>
    <n v="3"/>
    <n v="3"/>
    <n v="1"/>
    <s v=""/>
  </r>
  <r>
    <n v="11"/>
    <n v="84"/>
    <m/>
    <m/>
    <x v="7"/>
    <s v="H"/>
    <n v="1"/>
    <n v="1"/>
    <n v="0"/>
    <n v="2"/>
    <m/>
    <m/>
    <n v="3"/>
    <n v="0"/>
    <n v="0"/>
    <n v="0"/>
    <n v="1"/>
    <n v="3"/>
    <n v="4"/>
    <n v="0"/>
    <n v="-1"/>
    <m/>
  </r>
  <r>
    <n v="11"/>
    <n v="85"/>
    <s v="BK Mladá Boleslav B"/>
    <s v="HC Čáslav"/>
    <x v="13"/>
    <s v="D"/>
    <n v="1"/>
    <n v="0"/>
    <n v="0"/>
    <n v="2"/>
    <m/>
    <m/>
    <n v="2"/>
    <n v="0"/>
    <n v="0"/>
    <n v="0"/>
    <n v="1"/>
    <n v="2"/>
    <n v="4"/>
    <n v="0"/>
    <n v="-2"/>
    <s v=""/>
  </r>
  <r>
    <n v="11"/>
    <n v="85"/>
    <m/>
    <m/>
    <x v="10"/>
    <s v="H"/>
    <n v="1"/>
    <n v="0"/>
    <n v="1"/>
    <n v="3"/>
    <m/>
    <m/>
    <n v="4"/>
    <n v="1"/>
    <n v="0"/>
    <n v="0"/>
    <n v="0"/>
    <n v="4"/>
    <n v="2"/>
    <n v="3"/>
    <n v="2"/>
    <m/>
  </r>
  <r>
    <n v="11"/>
    <n v="86"/>
    <s v="SK Sršni Kutná Hora"/>
    <s v="HC Rytíři Vlašim"/>
    <x v="11"/>
    <s v="D"/>
    <n v="1"/>
    <n v="0"/>
    <n v="0"/>
    <n v="2"/>
    <m/>
    <m/>
    <n v="2"/>
    <n v="0"/>
    <n v="0"/>
    <n v="0"/>
    <n v="1"/>
    <n v="2"/>
    <n v="4"/>
    <n v="0"/>
    <n v="-2"/>
    <s v=""/>
  </r>
  <r>
    <n v="11"/>
    <n v="86"/>
    <m/>
    <m/>
    <x v="8"/>
    <s v="H"/>
    <n v="1"/>
    <n v="2"/>
    <n v="1"/>
    <n v="1"/>
    <m/>
    <m/>
    <n v="4"/>
    <n v="1"/>
    <n v="0"/>
    <n v="0"/>
    <n v="0"/>
    <n v="4"/>
    <n v="2"/>
    <n v="3"/>
    <n v="2"/>
    <m/>
  </r>
  <r>
    <n v="11"/>
    <n v="87"/>
    <s v="HC Žabonosy"/>
    <s v="HC Poděbrady"/>
    <x v="9"/>
    <s v="D"/>
    <n v="1"/>
    <n v="1"/>
    <n v="0"/>
    <n v="4"/>
    <m/>
    <m/>
    <n v="5"/>
    <n v="0"/>
    <n v="0"/>
    <n v="0"/>
    <n v="1"/>
    <n v="5"/>
    <n v="7"/>
    <n v="0"/>
    <n v="-2"/>
    <s v=""/>
  </r>
  <r>
    <n v="11"/>
    <n v="87"/>
    <m/>
    <m/>
    <x v="6"/>
    <s v="H"/>
    <n v="1"/>
    <n v="2"/>
    <n v="4"/>
    <n v="1"/>
    <m/>
    <m/>
    <n v="7"/>
    <n v="1"/>
    <n v="0"/>
    <n v="0"/>
    <n v="0"/>
    <n v="7"/>
    <n v="5"/>
    <n v="3"/>
    <n v="2"/>
    <m/>
  </r>
  <r>
    <n v="11"/>
    <n v="88"/>
    <s v="Flyers Hockey team"/>
    <s v="SK Černošice"/>
    <x v="15"/>
    <s v="D"/>
    <n v="1"/>
    <n v="0"/>
    <n v="3"/>
    <n v="2"/>
    <m/>
    <m/>
    <n v="5"/>
    <n v="1"/>
    <n v="0"/>
    <n v="0"/>
    <n v="0"/>
    <n v="5"/>
    <n v="3"/>
    <n v="3"/>
    <n v="2"/>
    <s v=""/>
  </r>
  <r>
    <n v="11"/>
    <n v="88"/>
    <m/>
    <m/>
    <x v="0"/>
    <s v="H"/>
    <n v="1"/>
    <n v="1"/>
    <n v="2"/>
    <n v="0"/>
    <m/>
    <m/>
    <n v="3"/>
    <n v="0"/>
    <n v="0"/>
    <n v="0"/>
    <n v="1"/>
    <n v="3"/>
    <n v="5"/>
    <n v="0"/>
    <n v="-2"/>
    <m/>
  </r>
  <r>
    <n v="12"/>
    <n v="89"/>
    <s v="HC Berounští Medvědi"/>
    <s v="SK Černošice"/>
    <x v="1"/>
    <s v="D"/>
    <n v="1"/>
    <n v="1"/>
    <n v="1"/>
    <n v="3"/>
    <m/>
    <m/>
    <n v="5"/>
    <n v="1"/>
    <n v="0"/>
    <n v="0"/>
    <n v="0"/>
    <n v="5"/>
    <n v="4"/>
    <n v="3"/>
    <n v="1"/>
    <s v=""/>
  </r>
  <r>
    <n v="12"/>
    <n v="89"/>
    <m/>
    <m/>
    <x v="0"/>
    <s v="H"/>
    <n v="1"/>
    <n v="1"/>
    <n v="0"/>
    <n v="3"/>
    <m/>
    <m/>
    <n v="4"/>
    <n v="0"/>
    <n v="0"/>
    <n v="0"/>
    <n v="1"/>
    <n v="4"/>
    <n v="5"/>
    <n v="0"/>
    <n v="-1"/>
    <m/>
  </r>
  <r>
    <n v="12"/>
    <n v="90"/>
    <s v="HC Hvězda Praha "/>
    <s v="Slavoj Velké Popovice"/>
    <x v="3"/>
    <s v="D"/>
    <n v="1"/>
    <n v="2"/>
    <n v="1"/>
    <n v="1"/>
    <m/>
    <m/>
    <n v="4"/>
    <n v="1"/>
    <n v="0"/>
    <n v="0"/>
    <n v="0"/>
    <n v="4"/>
    <n v="2"/>
    <n v="3"/>
    <n v="2"/>
    <s v=""/>
  </r>
  <r>
    <n v="12"/>
    <n v="90"/>
    <m/>
    <m/>
    <x v="2"/>
    <s v="H"/>
    <n v="1"/>
    <n v="0"/>
    <n v="2"/>
    <n v="0"/>
    <m/>
    <m/>
    <n v="2"/>
    <n v="0"/>
    <n v="0"/>
    <n v="0"/>
    <n v="1"/>
    <n v="2"/>
    <n v="4"/>
    <n v="0"/>
    <n v="-2"/>
    <m/>
  </r>
  <r>
    <n v="12"/>
    <n v="91"/>
    <s v="HC Junior Mělník"/>
    <s v="HK LEV Slaný"/>
    <x v="5"/>
    <s v="D"/>
    <n v="1"/>
    <n v="2"/>
    <n v="0"/>
    <n v="1"/>
    <n v="1"/>
    <m/>
    <n v="4"/>
    <n v="0"/>
    <n v="1"/>
    <n v="0"/>
    <n v="0"/>
    <n v="4"/>
    <n v="3"/>
    <n v="2"/>
    <n v="1"/>
    <s v=""/>
  </r>
  <r>
    <n v="12"/>
    <n v="91"/>
    <m/>
    <m/>
    <x v="4"/>
    <s v="H"/>
    <n v="1"/>
    <n v="2"/>
    <n v="1"/>
    <n v="0"/>
    <m/>
    <m/>
    <n v="3"/>
    <n v="0"/>
    <n v="0"/>
    <n v="1"/>
    <n v="0"/>
    <n v="3"/>
    <n v="4"/>
    <n v="1"/>
    <n v="-1"/>
    <m/>
  </r>
  <r>
    <n v="12"/>
    <n v="92"/>
    <s v="HC Benátky n Jizerou B "/>
    <s v="HC Poděbrady"/>
    <x v="7"/>
    <s v="D"/>
    <n v="1"/>
    <n v="0"/>
    <n v="1"/>
    <n v="1"/>
    <m/>
    <m/>
    <n v="2"/>
    <n v="0"/>
    <n v="0"/>
    <n v="0"/>
    <n v="1"/>
    <n v="2"/>
    <n v="5"/>
    <n v="0"/>
    <n v="-3"/>
    <s v=""/>
  </r>
  <r>
    <n v="12"/>
    <n v="92"/>
    <m/>
    <m/>
    <x v="6"/>
    <s v="H"/>
    <n v="1"/>
    <n v="2"/>
    <n v="1"/>
    <n v="2"/>
    <m/>
    <m/>
    <n v="5"/>
    <n v="1"/>
    <n v="0"/>
    <n v="0"/>
    <n v="0"/>
    <n v="5"/>
    <n v="2"/>
    <n v="3"/>
    <n v="3"/>
    <m/>
  </r>
  <r>
    <n v="12"/>
    <n v="93"/>
    <s v="HC Žabonosy"/>
    <s v="HC Rytíři Vlašim"/>
    <x v="9"/>
    <s v="D"/>
    <n v="1"/>
    <n v="0"/>
    <n v="0"/>
    <n v="4"/>
    <n v="1"/>
    <m/>
    <n v="5"/>
    <n v="0"/>
    <n v="1"/>
    <n v="0"/>
    <n v="0"/>
    <n v="5"/>
    <n v="4"/>
    <n v="2"/>
    <n v="1"/>
    <s v=""/>
  </r>
  <r>
    <n v="12"/>
    <n v="93"/>
    <m/>
    <m/>
    <x v="8"/>
    <s v="H"/>
    <n v="1"/>
    <n v="1"/>
    <n v="2"/>
    <n v="1"/>
    <m/>
    <m/>
    <n v="4"/>
    <n v="0"/>
    <n v="0"/>
    <n v="1"/>
    <n v="0"/>
    <n v="4"/>
    <n v="5"/>
    <n v="1"/>
    <n v="-1"/>
    <m/>
  </r>
  <r>
    <n v="12"/>
    <n v="94"/>
    <s v="SK Sršni Kutná Hora"/>
    <s v="HC Čáslav"/>
    <x v="11"/>
    <s v="D"/>
    <n v="1"/>
    <n v="0"/>
    <n v="1"/>
    <n v="1"/>
    <m/>
    <m/>
    <n v="2"/>
    <n v="1"/>
    <n v="0"/>
    <n v="0"/>
    <n v="0"/>
    <n v="2"/>
    <n v="1"/>
    <n v="3"/>
    <n v="1"/>
    <s v=""/>
  </r>
  <r>
    <n v="12"/>
    <n v="94"/>
    <m/>
    <m/>
    <x v="10"/>
    <s v="H"/>
    <n v="1"/>
    <n v="0"/>
    <n v="1"/>
    <n v="0"/>
    <m/>
    <m/>
    <n v="1"/>
    <n v="0"/>
    <n v="0"/>
    <n v="0"/>
    <n v="1"/>
    <n v="1"/>
    <n v="2"/>
    <n v="0"/>
    <n v="-1"/>
    <m/>
  </r>
  <r>
    <n v="12"/>
    <n v="95"/>
    <s v="BK Mladá Boleslav B"/>
    <s v="HC LEV Benešov"/>
    <x v="13"/>
    <s v="D"/>
    <n v="1"/>
    <n v="1"/>
    <n v="0"/>
    <n v="2"/>
    <m/>
    <m/>
    <n v="3"/>
    <n v="0"/>
    <n v="0"/>
    <n v="0"/>
    <n v="1"/>
    <n v="3"/>
    <n v="6"/>
    <n v="0"/>
    <n v="-3"/>
    <s v=""/>
  </r>
  <r>
    <n v="12"/>
    <n v="95"/>
    <m/>
    <m/>
    <x v="12"/>
    <s v="H"/>
    <n v="1"/>
    <n v="3"/>
    <n v="0"/>
    <n v="3"/>
    <m/>
    <m/>
    <n v="6"/>
    <n v="1"/>
    <n v="0"/>
    <n v="0"/>
    <n v="0"/>
    <n v="6"/>
    <n v="3"/>
    <n v="3"/>
    <n v="3"/>
    <m/>
  </r>
  <r>
    <n v="12"/>
    <n v="96"/>
    <s v="Flyers Hockey team"/>
    <s v="HC Rakovník"/>
    <x v="15"/>
    <s v="D"/>
    <n v="1"/>
    <n v="1"/>
    <n v="1"/>
    <n v="1"/>
    <m/>
    <m/>
    <n v="3"/>
    <n v="0"/>
    <n v="0"/>
    <n v="0"/>
    <n v="1"/>
    <n v="3"/>
    <n v="5"/>
    <n v="0"/>
    <n v="-2"/>
    <s v=""/>
  </r>
  <r>
    <n v="12"/>
    <n v="96"/>
    <m/>
    <m/>
    <x v="14"/>
    <s v="H"/>
    <n v="1"/>
    <n v="1"/>
    <n v="3"/>
    <n v="1"/>
    <m/>
    <m/>
    <n v="5"/>
    <n v="1"/>
    <n v="0"/>
    <n v="0"/>
    <n v="0"/>
    <n v="5"/>
    <n v="3"/>
    <n v="3"/>
    <n v="2"/>
    <m/>
  </r>
  <r>
    <n v="13"/>
    <n v="97"/>
    <s v="HC Junior Mělník"/>
    <s v="HC Berounští Medvědi"/>
    <x v="5"/>
    <s v="D"/>
    <n v="1"/>
    <n v="0"/>
    <n v="1"/>
    <n v="0"/>
    <n v="1"/>
    <m/>
    <n v="2"/>
    <n v="0"/>
    <n v="1"/>
    <n v="0"/>
    <n v="0"/>
    <n v="2"/>
    <n v="1"/>
    <n v="2"/>
    <n v="1"/>
    <s v=""/>
  </r>
  <r>
    <n v="13"/>
    <n v="97"/>
    <m/>
    <m/>
    <x v="1"/>
    <s v="H"/>
    <n v="1"/>
    <n v="1"/>
    <n v="0"/>
    <n v="0"/>
    <m/>
    <m/>
    <n v="1"/>
    <n v="0"/>
    <n v="0"/>
    <n v="1"/>
    <n v="0"/>
    <n v="1"/>
    <n v="2"/>
    <n v="1"/>
    <n v="-1"/>
    <m/>
  </r>
  <r>
    <n v="13"/>
    <n v="98"/>
    <s v="HK LEV Slaný"/>
    <s v="HC Hvězda Praha "/>
    <x v="4"/>
    <s v="D"/>
    <n v="1"/>
    <n v="0"/>
    <n v="2"/>
    <n v="3"/>
    <m/>
    <m/>
    <n v="5"/>
    <n v="0"/>
    <n v="0"/>
    <n v="0"/>
    <n v="1"/>
    <n v="5"/>
    <n v="8"/>
    <n v="0"/>
    <n v="-3"/>
    <s v=""/>
  </r>
  <r>
    <n v="13"/>
    <n v="98"/>
    <m/>
    <m/>
    <x v="3"/>
    <s v="H"/>
    <n v="1"/>
    <n v="1"/>
    <n v="3"/>
    <n v="4"/>
    <m/>
    <m/>
    <n v="8"/>
    <n v="1"/>
    <n v="0"/>
    <n v="0"/>
    <n v="0"/>
    <n v="8"/>
    <n v="5"/>
    <n v="3"/>
    <n v="3"/>
    <m/>
  </r>
  <r>
    <n v="13"/>
    <n v="99"/>
    <s v="HC Rakovník"/>
    <s v="SK Černošice"/>
    <x v="14"/>
    <s v="D"/>
    <n v="1"/>
    <n v="2"/>
    <n v="1"/>
    <n v="1"/>
    <m/>
    <m/>
    <n v="4"/>
    <n v="1"/>
    <n v="0"/>
    <n v="0"/>
    <n v="0"/>
    <n v="4"/>
    <n v="3"/>
    <n v="3"/>
    <n v="1"/>
    <s v=""/>
  </r>
  <r>
    <n v="13"/>
    <n v="99"/>
    <m/>
    <m/>
    <x v="0"/>
    <s v="H"/>
    <n v="1"/>
    <n v="0"/>
    <n v="1"/>
    <n v="2"/>
    <m/>
    <m/>
    <n v="3"/>
    <n v="0"/>
    <n v="0"/>
    <n v="0"/>
    <n v="1"/>
    <n v="3"/>
    <n v="4"/>
    <n v="0"/>
    <n v="-1"/>
    <m/>
  </r>
  <r>
    <n v="13"/>
    <n v="100"/>
    <s v="BK Mladá Boleslav B"/>
    <s v="HC Benátky n Jizerou B "/>
    <x v="13"/>
    <s v="D"/>
    <n v="1"/>
    <n v="3"/>
    <n v="0"/>
    <n v="2"/>
    <m/>
    <m/>
    <n v="5"/>
    <n v="1"/>
    <n v="0"/>
    <n v="0"/>
    <n v="0"/>
    <n v="5"/>
    <n v="1"/>
    <n v="3"/>
    <n v="4"/>
    <s v=""/>
  </r>
  <r>
    <n v="13"/>
    <n v="100"/>
    <m/>
    <m/>
    <x v="7"/>
    <s v="H"/>
    <n v="1"/>
    <n v="0"/>
    <n v="0"/>
    <n v="1"/>
    <m/>
    <m/>
    <n v="1"/>
    <n v="0"/>
    <n v="0"/>
    <n v="0"/>
    <n v="1"/>
    <n v="1"/>
    <n v="5"/>
    <n v="0"/>
    <n v="-4"/>
    <m/>
  </r>
  <r>
    <n v="13"/>
    <n v="101"/>
    <s v="HC LEV Benešov"/>
    <s v="SK Sršni Kutná Hora"/>
    <x v="12"/>
    <s v="D"/>
    <n v="1"/>
    <n v="1"/>
    <n v="1"/>
    <n v="3"/>
    <m/>
    <m/>
    <n v="5"/>
    <n v="1"/>
    <n v="0"/>
    <n v="0"/>
    <n v="0"/>
    <n v="5"/>
    <n v="2"/>
    <n v="3"/>
    <n v="3"/>
    <s v=""/>
  </r>
  <r>
    <n v="13"/>
    <n v="101"/>
    <m/>
    <m/>
    <x v="11"/>
    <s v="H"/>
    <n v="1"/>
    <n v="0"/>
    <n v="2"/>
    <n v="0"/>
    <m/>
    <m/>
    <n v="2"/>
    <n v="0"/>
    <n v="0"/>
    <n v="0"/>
    <n v="1"/>
    <n v="2"/>
    <n v="5"/>
    <n v="0"/>
    <n v="-3"/>
    <m/>
  </r>
  <r>
    <n v="13"/>
    <n v="102"/>
    <s v="HC Čáslav"/>
    <s v="HC Žabonosy"/>
    <x v="10"/>
    <s v="D"/>
    <n v="1"/>
    <n v="0"/>
    <n v="1"/>
    <n v="1"/>
    <m/>
    <m/>
    <n v="2"/>
    <n v="0"/>
    <n v="0"/>
    <n v="0"/>
    <n v="1"/>
    <n v="2"/>
    <n v="3"/>
    <n v="0"/>
    <n v="-1"/>
    <s v=""/>
  </r>
  <r>
    <n v="13"/>
    <n v="102"/>
    <m/>
    <m/>
    <x v="9"/>
    <s v="H"/>
    <n v="1"/>
    <n v="1"/>
    <n v="1"/>
    <n v="1"/>
    <m/>
    <m/>
    <n v="3"/>
    <n v="1"/>
    <n v="0"/>
    <n v="0"/>
    <n v="0"/>
    <n v="3"/>
    <n v="2"/>
    <n v="3"/>
    <n v="1"/>
    <m/>
  </r>
  <r>
    <n v="13"/>
    <n v="103"/>
    <s v="HC Rytíři Vlašim"/>
    <s v="HC Poděbrady"/>
    <x v="8"/>
    <s v="D"/>
    <n v="1"/>
    <n v="2"/>
    <n v="0"/>
    <n v="3"/>
    <m/>
    <m/>
    <n v="5"/>
    <n v="1"/>
    <n v="0"/>
    <n v="0"/>
    <n v="0"/>
    <n v="5"/>
    <n v="4"/>
    <n v="3"/>
    <n v="1"/>
    <s v=""/>
  </r>
  <r>
    <n v="13"/>
    <n v="103"/>
    <m/>
    <m/>
    <x v="6"/>
    <s v="H"/>
    <n v="1"/>
    <n v="1"/>
    <n v="2"/>
    <n v="1"/>
    <m/>
    <m/>
    <n v="4"/>
    <n v="0"/>
    <n v="0"/>
    <n v="0"/>
    <n v="1"/>
    <n v="4"/>
    <n v="5"/>
    <n v="0"/>
    <n v="-1"/>
    <m/>
  </r>
  <r>
    <n v="13"/>
    <n v="104"/>
    <s v="Slavoj Velké Popovice"/>
    <s v="Flyers Hockey team"/>
    <x v="2"/>
    <s v="D"/>
    <n v="1"/>
    <n v="4"/>
    <n v="1"/>
    <n v="2"/>
    <m/>
    <m/>
    <n v="7"/>
    <n v="1"/>
    <n v="0"/>
    <n v="0"/>
    <n v="0"/>
    <n v="7"/>
    <n v="4"/>
    <n v="3"/>
    <n v="3"/>
    <s v=""/>
  </r>
  <r>
    <n v="13"/>
    <n v="104"/>
    <m/>
    <m/>
    <x v="15"/>
    <s v="H"/>
    <n v="1"/>
    <n v="1"/>
    <n v="2"/>
    <n v="1"/>
    <m/>
    <m/>
    <n v="4"/>
    <n v="0"/>
    <n v="0"/>
    <n v="0"/>
    <n v="1"/>
    <n v="4"/>
    <n v="7"/>
    <n v="0"/>
    <n v="-3"/>
    <m/>
  </r>
  <r>
    <n v="14"/>
    <n v="105"/>
    <s v="HC Poděbrady"/>
    <s v="HC Junior Mělník"/>
    <x v="6"/>
    <s v="D"/>
    <n v="1"/>
    <n v="0"/>
    <n v="4"/>
    <n v="1"/>
    <m/>
    <m/>
    <n v="5"/>
    <n v="1"/>
    <n v="0"/>
    <n v="0"/>
    <n v="0"/>
    <n v="5"/>
    <n v="4"/>
    <n v="3"/>
    <n v="1"/>
    <s v=""/>
  </r>
  <r>
    <n v="14"/>
    <n v="105"/>
    <m/>
    <m/>
    <x v="5"/>
    <s v="H"/>
    <n v="1"/>
    <n v="2"/>
    <n v="2"/>
    <n v="0"/>
    <m/>
    <m/>
    <n v="4"/>
    <n v="0"/>
    <n v="0"/>
    <n v="0"/>
    <n v="1"/>
    <n v="4"/>
    <n v="5"/>
    <n v="0"/>
    <n v="-1"/>
    <m/>
  </r>
  <r>
    <n v="14"/>
    <n v="106"/>
    <s v="HC Rytíři Vlašim"/>
    <s v="HK LEV Slaný"/>
    <x v="8"/>
    <s v="D"/>
    <n v="1"/>
    <n v="0"/>
    <n v="0"/>
    <n v="1"/>
    <m/>
    <m/>
    <n v="1"/>
    <n v="0"/>
    <n v="0"/>
    <n v="0"/>
    <n v="1"/>
    <n v="1"/>
    <n v="4"/>
    <n v="0"/>
    <n v="-3"/>
    <s v=""/>
  </r>
  <r>
    <n v="14"/>
    <n v="106"/>
    <m/>
    <m/>
    <x v="4"/>
    <s v="H"/>
    <n v="1"/>
    <n v="0"/>
    <n v="3"/>
    <n v="1"/>
    <m/>
    <m/>
    <n v="4"/>
    <n v="1"/>
    <n v="0"/>
    <n v="0"/>
    <n v="0"/>
    <n v="4"/>
    <n v="1"/>
    <n v="3"/>
    <n v="3"/>
    <m/>
  </r>
  <r>
    <n v="14"/>
    <n v="107"/>
    <s v="HC Čáslav"/>
    <s v="HC Berounští Medvědi"/>
    <x v="10"/>
    <s v="D"/>
    <n v="1"/>
    <n v="0"/>
    <n v="0"/>
    <n v="0"/>
    <m/>
    <m/>
    <n v="0"/>
    <n v="0"/>
    <n v="0"/>
    <n v="0"/>
    <n v="1"/>
    <n v="0"/>
    <n v="2"/>
    <n v="0"/>
    <n v="-2"/>
    <s v=""/>
  </r>
  <r>
    <n v="14"/>
    <n v="107"/>
    <m/>
    <m/>
    <x v="1"/>
    <s v="H"/>
    <n v="1"/>
    <n v="1"/>
    <n v="1"/>
    <n v="0"/>
    <m/>
    <m/>
    <n v="2"/>
    <n v="1"/>
    <n v="0"/>
    <n v="0"/>
    <n v="0"/>
    <n v="2"/>
    <n v="0"/>
    <n v="3"/>
    <n v="2"/>
    <m/>
  </r>
  <r>
    <n v="14"/>
    <n v="108"/>
    <s v="HC LEV Benešov"/>
    <s v="HC Rakovník"/>
    <x v="12"/>
    <s v="D"/>
    <n v="1"/>
    <n v="1"/>
    <n v="1"/>
    <n v="1"/>
    <n v="1"/>
    <m/>
    <n v="4"/>
    <n v="0"/>
    <n v="1"/>
    <n v="0"/>
    <n v="0"/>
    <n v="4"/>
    <n v="3"/>
    <n v="2"/>
    <n v="1"/>
    <s v=""/>
  </r>
  <r>
    <n v="14"/>
    <n v="108"/>
    <m/>
    <m/>
    <x v="14"/>
    <s v="H"/>
    <n v="1"/>
    <n v="1"/>
    <n v="2"/>
    <n v="0"/>
    <m/>
    <m/>
    <n v="3"/>
    <n v="0"/>
    <n v="0"/>
    <n v="1"/>
    <n v="0"/>
    <n v="3"/>
    <n v="4"/>
    <n v="1"/>
    <n v="-1"/>
    <m/>
  </r>
  <r>
    <n v="14"/>
    <n v="109"/>
    <s v="BK Mladá Boleslav B"/>
    <s v="SK Černošice"/>
    <x v="13"/>
    <s v="D"/>
    <n v="1"/>
    <n v="2"/>
    <n v="1"/>
    <n v="0"/>
    <m/>
    <m/>
    <n v="3"/>
    <n v="0"/>
    <n v="0"/>
    <n v="0"/>
    <n v="1"/>
    <n v="3"/>
    <n v="8"/>
    <n v="0"/>
    <n v="-5"/>
    <s v=""/>
  </r>
  <r>
    <n v="14"/>
    <n v="109"/>
    <m/>
    <m/>
    <x v="0"/>
    <s v="H"/>
    <n v="1"/>
    <n v="3"/>
    <n v="3"/>
    <n v="2"/>
    <m/>
    <m/>
    <n v="8"/>
    <n v="1"/>
    <n v="0"/>
    <n v="0"/>
    <n v="0"/>
    <n v="8"/>
    <n v="3"/>
    <n v="3"/>
    <n v="5"/>
    <m/>
  </r>
  <r>
    <n v="14"/>
    <n v="110"/>
    <s v="HC Žabonosy"/>
    <s v="HC Hvězda Praha "/>
    <x v="9"/>
    <s v="D"/>
    <n v="1"/>
    <n v="1"/>
    <n v="2"/>
    <n v="2"/>
    <m/>
    <m/>
    <n v="5"/>
    <n v="0"/>
    <n v="0"/>
    <n v="0"/>
    <n v="1"/>
    <n v="5"/>
    <n v="8"/>
    <n v="0"/>
    <n v="-3"/>
    <s v=""/>
  </r>
  <r>
    <n v="14"/>
    <n v="110"/>
    <m/>
    <m/>
    <x v="3"/>
    <s v="H"/>
    <n v="1"/>
    <n v="2"/>
    <n v="3"/>
    <n v="3"/>
    <m/>
    <m/>
    <n v="8"/>
    <n v="1"/>
    <n v="0"/>
    <n v="0"/>
    <n v="0"/>
    <n v="8"/>
    <n v="5"/>
    <n v="3"/>
    <n v="3"/>
    <m/>
  </r>
  <r>
    <n v="14"/>
    <n v="111"/>
    <s v="HC Benátky n Jizerou B "/>
    <s v="Slavoj Velké Popovice"/>
    <x v="7"/>
    <s v="D"/>
    <n v="1"/>
    <n v="0"/>
    <n v="2"/>
    <n v="2"/>
    <m/>
    <m/>
    <n v="4"/>
    <n v="1"/>
    <n v="0"/>
    <n v="0"/>
    <n v="0"/>
    <n v="4"/>
    <n v="2"/>
    <n v="3"/>
    <n v="2"/>
    <s v=""/>
  </r>
  <r>
    <n v="14"/>
    <n v="111"/>
    <m/>
    <m/>
    <x v="2"/>
    <s v="H"/>
    <n v="1"/>
    <n v="1"/>
    <n v="0"/>
    <n v="1"/>
    <m/>
    <m/>
    <n v="2"/>
    <n v="0"/>
    <n v="0"/>
    <n v="0"/>
    <n v="1"/>
    <n v="2"/>
    <n v="4"/>
    <n v="0"/>
    <n v="-2"/>
    <m/>
  </r>
  <r>
    <n v="14"/>
    <n v="112"/>
    <s v="SK Sršni Kutná Hora"/>
    <s v="Flyers Hockey team"/>
    <x v="11"/>
    <s v="D"/>
    <n v="1"/>
    <n v="2"/>
    <n v="4"/>
    <n v="3"/>
    <m/>
    <m/>
    <n v="9"/>
    <n v="1"/>
    <n v="0"/>
    <n v="0"/>
    <n v="0"/>
    <n v="9"/>
    <n v="2"/>
    <n v="3"/>
    <n v="7"/>
    <s v=""/>
  </r>
  <r>
    <n v="14"/>
    <n v="112"/>
    <m/>
    <m/>
    <x v="15"/>
    <s v="H"/>
    <n v="1"/>
    <n v="1"/>
    <n v="0"/>
    <n v="1"/>
    <m/>
    <m/>
    <n v="2"/>
    <n v="0"/>
    <n v="0"/>
    <n v="0"/>
    <n v="1"/>
    <n v="2"/>
    <n v="9"/>
    <n v="0"/>
    <n v="-7"/>
    <m/>
  </r>
  <r>
    <n v="15"/>
    <n v="113"/>
    <s v="SK Černošice"/>
    <s v="SK Sršni Kutná Hora"/>
    <x v="0"/>
    <s v="D"/>
    <n v="1"/>
    <n v="2"/>
    <n v="5"/>
    <n v="0"/>
    <m/>
    <m/>
    <n v="7"/>
    <n v="1"/>
    <n v="0"/>
    <n v="0"/>
    <n v="0"/>
    <n v="7"/>
    <n v="1"/>
    <n v="3"/>
    <n v="6"/>
    <s v=""/>
  </r>
  <r>
    <n v="15"/>
    <n v="113"/>
    <m/>
    <m/>
    <x v="11"/>
    <s v="H"/>
    <n v="1"/>
    <n v="0"/>
    <n v="0"/>
    <n v="1"/>
    <m/>
    <m/>
    <n v="1"/>
    <n v="0"/>
    <n v="0"/>
    <n v="0"/>
    <n v="1"/>
    <n v="1"/>
    <n v="7"/>
    <n v="0"/>
    <n v="-6"/>
    <m/>
  </r>
  <r>
    <n v="15"/>
    <n v="114"/>
    <s v="HC Rakovník"/>
    <s v="BK Mladá Boleslav B"/>
    <x v="14"/>
    <s v="D"/>
    <n v="1"/>
    <n v="2"/>
    <n v="3"/>
    <n v="1"/>
    <m/>
    <m/>
    <n v="6"/>
    <n v="1"/>
    <n v="0"/>
    <n v="0"/>
    <n v="0"/>
    <n v="6"/>
    <n v="2"/>
    <n v="3"/>
    <n v="4"/>
    <s v=""/>
  </r>
  <r>
    <n v="15"/>
    <n v="114"/>
    <m/>
    <m/>
    <x v="13"/>
    <s v="H"/>
    <n v="1"/>
    <n v="0"/>
    <n v="1"/>
    <n v="1"/>
    <m/>
    <m/>
    <n v="2"/>
    <n v="0"/>
    <n v="0"/>
    <n v="0"/>
    <n v="1"/>
    <n v="2"/>
    <n v="6"/>
    <n v="0"/>
    <n v="-4"/>
    <m/>
  </r>
  <r>
    <n v="15"/>
    <n v="115"/>
    <s v="Slavoj Velké Popovice"/>
    <s v="HC LEV Benešov"/>
    <x v="2"/>
    <s v="D"/>
    <n v="1"/>
    <n v="2"/>
    <n v="3"/>
    <n v="1"/>
    <m/>
    <m/>
    <n v="6"/>
    <n v="0"/>
    <n v="0"/>
    <n v="0"/>
    <n v="1"/>
    <n v="6"/>
    <n v="7"/>
    <n v="0"/>
    <n v="-1"/>
    <s v=""/>
  </r>
  <r>
    <n v="15"/>
    <n v="115"/>
    <m/>
    <m/>
    <x v="12"/>
    <s v="H"/>
    <n v="1"/>
    <n v="2"/>
    <n v="4"/>
    <n v="1"/>
    <m/>
    <m/>
    <n v="7"/>
    <n v="1"/>
    <n v="0"/>
    <n v="0"/>
    <n v="0"/>
    <n v="7"/>
    <n v="6"/>
    <n v="3"/>
    <n v="1"/>
    <m/>
  </r>
  <r>
    <n v="15"/>
    <n v="116"/>
    <s v="HK LEV Slaný"/>
    <s v="HC Čáslav"/>
    <x v="4"/>
    <s v="D"/>
    <n v="1"/>
    <n v="2"/>
    <n v="2"/>
    <n v="3"/>
    <m/>
    <m/>
    <n v="7"/>
    <n v="1"/>
    <n v="0"/>
    <n v="0"/>
    <n v="0"/>
    <n v="7"/>
    <n v="2"/>
    <n v="3"/>
    <n v="5"/>
    <s v=""/>
  </r>
  <r>
    <n v="15"/>
    <n v="116"/>
    <m/>
    <m/>
    <x v="10"/>
    <s v="H"/>
    <n v="1"/>
    <n v="1"/>
    <n v="1"/>
    <n v="0"/>
    <m/>
    <m/>
    <n v="2"/>
    <n v="0"/>
    <n v="0"/>
    <n v="0"/>
    <n v="1"/>
    <n v="2"/>
    <n v="7"/>
    <n v="0"/>
    <n v="-5"/>
    <m/>
  </r>
  <r>
    <n v="15"/>
    <n v="117"/>
    <s v="HC Junior Mělník"/>
    <s v="HC Rytíři Vlašim"/>
    <x v="5"/>
    <s v="D"/>
    <n v="1"/>
    <n v="2"/>
    <n v="1"/>
    <n v="1"/>
    <m/>
    <m/>
    <n v="4"/>
    <n v="1"/>
    <n v="0"/>
    <n v="0"/>
    <n v="0"/>
    <n v="4"/>
    <n v="2"/>
    <n v="3"/>
    <n v="2"/>
    <s v=""/>
  </r>
  <r>
    <n v="15"/>
    <n v="117"/>
    <m/>
    <m/>
    <x v="8"/>
    <s v="H"/>
    <n v="1"/>
    <n v="2"/>
    <n v="0"/>
    <n v="0"/>
    <m/>
    <m/>
    <n v="2"/>
    <n v="0"/>
    <n v="0"/>
    <n v="0"/>
    <n v="1"/>
    <n v="2"/>
    <n v="4"/>
    <n v="0"/>
    <n v="-2"/>
    <m/>
  </r>
  <r>
    <n v="15"/>
    <n v="118"/>
    <s v="HC Hvězda Praha "/>
    <s v="HC Poděbrady"/>
    <x v="3"/>
    <s v="D"/>
    <n v="1"/>
    <n v="1"/>
    <n v="1"/>
    <n v="1"/>
    <n v="1"/>
    <m/>
    <n v="4"/>
    <n v="0"/>
    <n v="1"/>
    <n v="0"/>
    <n v="0"/>
    <n v="4"/>
    <n v="3"/>
    <n v="2"/>
    <n v="1"/>
    <s v=""/>
  </r>
  <r>
    <n v="15"/>
    <n v="118"/>
    <m/>
    <m/>
    <x v="6"/>
    <s v="H"/>
    <n v="1"/>
    <n v="1"/>
    <n v="2"/>
    <n v="0"/>
    <m/>
    <m/>
    <n v="3"/>
    <n v="0"/>
    <n v="0"/>
    <n v="1"/>
    <n v="0"/>
    <n v="3"/>
    <n v="4"/>
    <n v="1"/>
    <n v="-1"/>
    <m/>
  </r>
  <r>
    <n v="15"/>
    <n v="119"/>
    <s v="HC Berounští Medvědi"/>
    <s v="HC Žabonosy"/>
    <x v="1"/>
    <s v="D"/>
    <n v="1"/>
    <n v="1"/>
    <n v="1"/>
    <n v="2"/>
    <m/>
    <m/>
    <n v="4"/>
    <n v="0"/>
    <n v="0"/>
    <n v="0"/>
    <n v="1"/>
    <n v="4"/>
    <n v="6"/>
    <n v="0"/>
    <n v="-2"/>
    <s v=""/>
  </r>
  <r>
    <n v="15"/>
    <n v="119"/>
    <m/>
    <m/>
    <x v="9"/>
    <s v="H"/>
    <n v="1"/>
    <n v="3"/>
    <n v="0"/>
    <n v="3"/>
    <m/>
    <m/>
    <n v="6"/>
    <n v="1"/>
    <n v="0"/>
    <n v="0"/>
    <n v="0"/>
    <n v="6"/>
    <n v="4"/>
    <n v="3"/>
    <n v="2"/>
    <m/>
  </r>
  <r>
    <n v="15"/>
    <n v="120"/>
    <s v="Flyers Hockey team"/>
    <s v="HC Benátky n Jizerou B "/>
    <x v="15"/>
    <s v="D"/>
    <n v="1"/>
    <n v="1"/>
    <n v="4"/>
    <n v="2"/>
    <m/>
    <m/>
    <n v="7"/>
    <n v="1"/>
    <n v="0"/>
    <n v="0"/>
    <n v="0"/>
    <n v="7"/>
    <n v="2"/>
    <n v="3"/>
    <n v="5"/>
    <s v=""/>
  </r>
  <r>
    <n v="15"/>
    <n v="120"/>
    <m/>
    <m/>
    <x v="7"/>
    <s v="H"/>
    <n v="1"/>
    <n v="0"/>
    <n v="1"/>
    <n v="1"/>
    <m/>
    <m/>
    <n v="2"/>
    <n v="0"/>
    <n v="0"/>
    <n v="0"/>
    <n v="1"/>
    <n v="2"/>
    <n v="7"/>
    <n v="0"/>
    <n v="-5"/>
    <m/>
  </r>
  <r>
    <n v="16"/>
    <n v="121"/>
    <s v="HC Berounští Medvědi"/>
    <s v="HC Rakovník"/>
    <x v="1"/>
    <s v="D"/>
    <n v="1"/>
    <n v="0"/>
    <n v="0"/>
    <n v="2"/>
    <m/>
    <m/>
    <n v="2"/>
    <n v="0"/>
    <n v="0"/>
    <n v="0"/>
    <n v="1"/>
    <n v="2"/>
    <n v="6"/>
    <n v="0"/>
    <n v="-4"/>
    <s v=""/>
  </r>
  <r>
    <n v="16"/>
    <n v="121"/>
    <m/>
    <m/>
    <x v="14"/>
    <s v="H"/>
    <n v="1"/>
    <n v="1"/>
    <n v="2"/>
    <n v="3"/>
    <m/>
    <m/>
    <n v="6"/>
    <n v="1"/>
    <n v="0"/>
    <n v="0"/>
    <n v="0"/>
    <n v="6"/>
    <n v="2"/>
    <n v="3"/>
    <n v="4"/>
    <m/>
  </r>
  <r>
    <n v="16"/>
    <n v="122"/>
    <s v="SK Černošice"/>
    <s v="Slavoj Velké Popovice"/>
    <x v="0"/>
    <s v="D"/>
    <n v="1"/>
    <n v="3"/>
    <n v="0"/>
    <n v="2"/>
    <n v="1"/>
    <m/>
    <n v="6"/>
    <n v="0"/>
    <n v="1"/>
    <n v="0"/>
    <n v="0"/>
    <n v="6"/>
    <n v="5"/>
    <n v="2"/>
    <n v="1"/>
    <s v=""/>
  </r>
  <r>
    <n v="16"/>
    <n v="122"/>
    <m/>
    <m/>
    <x v="2"/>
    <s v="H"/>
    <n v="1"/>
    <n v="2"/>
    <n v="2"/>
    <n v="1"/>
    <m/>
    <m/>
    <n v="5"/>
    <n v="0"/>
    <n v="0"/>
    <n v="1"/>
    <n v="0"/>
    <n v="5"/>
    <n v="6"/>
    <n v="1"/>
    <n v="-1"/>
    <m/>
  </r>
  <r>
    <n v="16"/>
    <n v="123"/>
    <s v="HC Hvězda Praha "/>
    <s v="HC Junior Mělník"/>
    <x v="3"/>
    <s v="D"/>
    <n v="1"/>
    <n v="0"/>
    <n v="2"/>
    <n v="0"/>
    <m/>
    <m/>
    <n v="2"/>
    <n v="0"/>
    <n v="0"/>
    <n v="0"/>
    <n v="1"/>
    <n v="2"/>
    <n v="4"/>
    <n v="0"/>
    <n v="-2"/>
    <s v=""/>
  </r>
  <r>
    <n v="16"/>
    <n v="123"/>
    <m/>
    <m/>
    <x v="5"/>
    <s v="H"/>
    <n v="1"/>
    <n v="1"/>
    <n v="2"/>
    <n v="1"/>
    <m/>
    <m/>
    <n v="4"/>
    <n v="1"/>
    <n v="0"/>
    <n v="0"/>
    <n v="0"/>
    <n v="4"/>
    <n v="2"/>
    <n v="3"/>
    <n v="2"/>
    <m/>
  </r>
  <r>
    <n v="16"/>
    <n v="124"/>
    <s v="HC Benátky n Jizerou B "/>
    <s v="HC Rytíři Vlašim"/>
    <x v="7"/>
    <s v="D"/>
    <n v="1"/>
    <n v="1"/>
    <n v="1"/>
    <n v="0"/>
    <m/>
    <m/>
    <n v="2"/>
    <n v="0"/>
    <n v="0"/>
    <n v="0"/>
    <n v="1"/>
    <n v="2"/>
    <n v="7"/>
    <n v="0"/>
    <n v="-5"/>
    <s v=""/>
  </r>
  <r>
    <n v="16"/>
    <n v="124"/>
    <m/>
    <m/>
    <x v="8"/>
    <s v="H"/>
    <n v="1"/>
    <n v="1"/>
    <n v="4"/>
    <n v="2"/>
    <m/>
    <m/>
    <n v="7"/>
    <n v="1"/>
    <n v="0"/>
    <n v="0"/>
    <n v="0"/>
    <n v="7"/>
    <n v="2"/>
    <n v="3"/>
    <n v="5"/>
    <m/>
  </r>
  <r>
    <n v="16"/>
    <n v="125"/>
    <s v="HC Poděbrady"/>
    <s v="HC Čáslav"/>
    <x v="6"/>
    <s v="D"/>
    <n v="1"/>
    <n v="1"/>
    <n v="3"/>
    <n v="2"/>
    <m/>
    <m/>
    <n v="6"/>
    <n v="1"/>
    <n v="0"/>
    <n v="0"/>
    <n v="0"/>
    <n v="6"/>
    <n v="2"/>
    <n v="3"/>
    <n v="4"/>
    <s v=""/>
  </r>
  <r>
    <n v="16"/>
    <n v="125"/>
    <m/>
    <m/>
    <x v="10"/>
    <s v="H"/>
    <n v="1"/>
    <n v="1"/>
    <n v="0"/>
    <n v="1"/>
    <m/>
    <m/>
    <n v="2"/>
    <n v="0"/>
    <n v="0"/>
    <n v="0"/>
    <n v="1"/>
    <n v="2"/>
    <n v="6"/>
    <n v="0"/>
    <n v="-4"/>
    <m/>
  </r>
  <r>
    <n v="16"/>
    <n v="126"/>
    <s v="HC Žabonosy"/>
    <s v="HC LEV Benešov"/>
    <x v="9"/>
    <s v="D"/>
    <n v="1"/>
    <n v="3"/>
    <n v="2"/>
    <n v="0"/>
    <n v="1"/>
    <m/>
    <n v="6"/>
    <n v="0"/>
    <n v="1"/>
    <n v="0"/>
    <n v="0"/>
    <n v="6"/>
    <n v="5"/>
    <n v="2"/>
    <n v="1"/>
    <s v=""/>
  </r>
  <r>
    <n v="16"/>
    <n v="126"/>
    <m/>
    <m/>
    <x v="12"/>
    <s v="H"/>
    <n v="1"/>
    <n v="2"/>
    <n v="2"/>
    <n v="1"/>
    <m/>
    <m/>
    <n v="5"/>
    <n v="0"/>
    <n v="0"/>
    <n v="1"/>
    <n v="0"/>
    <n v="5"/>
    <n v="6"/>
    <n v="1"/>
    <n v="-1"/>
    <m/>
  </r>
  <r>
    <n v="16"/>
    <n v="127"/>
    <s v="SK Sršni Kutná Hora"/>
    <s v="BK Mladá Boleslav B"/>
    <x v="11"/>
    <s v="D"/>
    <n v="1"/>
    <n v="1"/>
    <n v="1"/>
    <n v="1"/>
    <m/>
    <m/>
    <n v="3"/>
    <n v="0"/>
    <n v="0"/>
    <n v="0"/>
    <n v="1"/>
    <n v="3"/>
    <n v="6"/>
    <n v="0"/>
    <n v="-3"/>
    <s v=""/>
  </r>
  <r>
    <n v="16"/>
    <n v="127"/>
    <m/>
    <m/>
    <x v="13"/>
    <s v="H"/>
    <n v="1"/>
    <n v="2"/>
    <n v="1"/>
    <n v="3"/>
    <m/>
    <m/>
    <n v="6"/>
    <n v="1"/>
    <n v="0"/>
    <n v="0"/>
    <n v="0"/>
    <n v="6"/>
    <n v="3"/>
    <n v="3"/>
    <n v="3"/>
    <m/>
  </r>
  <r>
    <n v="16"/>
    <n v="128"/>
    <s v="Flyers Hockey team"/>
    <s v="HK LEV Slaný"/>
    <x v="15"/>
    <s v="D"/>
    <n v="1"/>
    <n v="4"/>
    <n v="1"/>
    <n v="1"/>
    <m/>
    <m/>
    <n v="6"/>
    <n v="1"/>
    <n v="0"/>
    <n v="0"/>
    <n v="0"/>
    <n v="6"/>
    <n v="3"/>
    <n v="3"/>
    <n v="3"/>
    <s v=""/>
  </r>
  <r>
    <n v="16"/>
    <n v="128"/>
    <m/>
    <m/>
    <x v="4"/>
    <s v="H"/>
    <n v="1"/>
    <n v="1"/>
    <n v="2"/>
    <n v="0"/>
    <m/>
    <m/>
    <n v="3"/>
    <n v="0"/>
    <n v="0"/>
    <n v="0"/>
    <n v="1"/>
    <n v="3"/>
    <n v="6"/>
    <n v="0"/>
    <n v="-3"/>
    <m/>
  </r>
  <r>
    <n v="17"/>
    <n v="129"/>
    <s v="HC Hvězda Praha "/>
    <s v="HC Berounští Medvědi"/>
    <x v="3"/>
    <s v="D"/>
    <n v="1"/>
    <n v="4"/>
    <n v="1"/>
    <n v="2"/>
    <m/>
    <m/>
    <n v="7"/>
    <n v="1"/>
    <n v="0"/>
    <n v="0"/>
    <n v="0"/>
    <n v="7"/>
    <n v="3"/>
    <n v="3"/>
    <n v="4"/>
    <s v=""/>
  </r>
  <r>
    <n v="17"/>
    <n v="129"/>
    <m/>
    <m/>
    <x v="1"/>
    <s v="H"/>
    <n v="1"/>
    <n v="0"/>
    <n v="2"/>
    <n v="1"/>
    <m/>
    <m/>
    <n v="3"/>
    <n v="0"/>
    <n v="0"/>
    <n v="0"/>
    <n v="1"/>
    <n v="3"/>
    <n v="7"/>
    <n v="0"/>
    <n v="-4"/>
    <m/>
  </r>
  <r>
    <n v="17"/>
    <n v="130"/>
    <s v="HK LEV Slaný"/>
    <s v="SK Černošice"/>
    <x v="4"/>
    <s v="D"/>
    <n v="1"/>
    <n v="1"/>
    <n v="1"/>
    <n v="2"/>
    <m/>
    <m/>
    <n v="4"/>
    <n v="1"/>
    <n v="0"/>
    <n v="0"/>
    <n v="0"/>
    <n v="4"/>
    <n v="0"/>
    <n v="3"/>
    <n v="4"/>
    <s v=""/>
  </r>
  <r>
    <n v="17"/>
    <n v="130"/>
    <m/>
    <m/>
    <x v="0"/>
    <s v="H"/>
    <n v="1"/>
    <n v="0"/>
    <n v="0"/>
    <n v="0"/>
    <m/>
    <m/>
    <n v="0"/>
    <n v="0"/>
    <n v="0"/>
    <n v="0"/>
    <n v="1"/>
    <n v="0"/>
    <n v="4"/>
    <n v="0"/>
    <n v="-4"/>
    <m/>
  </r>
  <r>
    <n v="17"/>
    <n v="131"/>
    <s v="Slavoj Velké Popovice"/>
    <s v="HC Rakovník"/>
    <x v="2"/>
    <s v="D"/>
    <n v="1"/>
    <n v="0"/>
    <n v="3"/>
    <n v="2"/>
    <m/>
    <m/>
    <n v="5"/>
    <n v="1"/>
    <n v="0"/>
    <n v="0"/>
    <n v="0"/>
    <n v="5"/>
    <n v="4"/>
    <n v="3"/>
    <n v="1"/>
    <s v=""/>
  </r>
  <r>
    <n v="17"/>
    <n v="131"/>
    <m/>
    <m/>
    <x v="14"/>
    <s v="H"/>
    <n v="1"/>
    <n v="2"/>
    <n v="0"/>
    <n v="2"/>
    <m/>
    <m/>
    <n v="4"/>
    <n v="0"/>
    <n v="0"/>
    <n v="0"/>
    <n v="1"/>
    <n v="4"/>
    <n v="5"/>
    <n v="0"/>
    <n v="-1"/>
    <m/>
  </r>
  <r>
    <n v="17"/>
    <n v="132"/>
    <s v="SK Sršni Kutná Hora"/>
    <s v="HC Benátky n Jizerou B "/>
    <x v="11"/>
    <s v="D"/>
    <n v="1"/>
    <n v="0"/>
    <n v="3"/>
    <n v="1"/>
    <m/>
    <m/>
    <n v="4"/>
    <n v="0"/>
    <n v="0"/>
    <n v="0"/>
    <n v="1"/>
    <n v="4"/>
    <n v="6"/>
    <n v="0"/>
    <n v="-2"/>
    <s v=""/>
  </r>
  <r>
    <n v="17"/>
    <n v="132"/>
    <m/>
    <m/>
    <x v="7"/>
    <s v="H"/>
    <n v="1"/>
    <n v="3"/>
    <n v="3"/>
    <n v="0"/>
    <m/>
    <m/>
    <n v="6"/>
    <n v="1"/>
    <n v="0"/>
    <n v="0"/>
    <n v="0"/>
    <n v="6"/>
    <n v="4"/>
    <n v="3"/>
    <n v="2"/>
    <m/>
  </r>
  <r>
    <n v="17"/>
    <n v="133"/>
    <s v="BK Mladá Boleslav B"/>
    <s v="HC Žabonosy"/>
    <x v="13"/>
    <s v="D"/>
    <n v="1"/>
    <n v="1"/>
    <n v="4"/>
    <n v="1"/>
    <m/>
    <m/>
    <n v="6"/>
    <n v="1"/>
    <n v="0"/>
    <n v="0"/>
    <n v="0"/>
    <n v="6"/>
    <n v="3"/>
    <n v="3"/>
    <n v="3"/>
    <s v=""/>
  </r>
  <r>
    <n v="17"/>
    <n v="133"/>
    <m/>
    <m/>
    <x v="9"/>
    <s v="H"/>
    <n v="1"/>
    <n v="1"/>
    <n v="0"/>
    <n v="2"/>
    <m/>
    <m/>
    <n v="3"/>
    <n v="0"/>
    <n v="0"/>
    <n v="0"/>
    <n v="1"/>
    <n v="3"/>
    <n v="6"/>
    <n v="0"/>
    <n v="-3"/>
    <m/>
  </r>
  <r>
    <n v="17"/>
    <n v="134"/>
    <s v="HC LEV Benešov"/>
    <s v="HC Poděbrady"/>
    <x v="12"/>
    <s v="D"/>
    <n v="1"/>
    <n v="1"/>
    <n v="2"/>
    <n v="0"/>
    <m/>
    <m/>
    <n v="3"/>
    <n v="1"/>
    <n v="0"/>
    <n v="0"/>
    <n v="0"/>
    <n v="3"/>
    <n v="1"/>
    <n v="3"/>
    <n v="2"/>
    <s v=""/>
  </r>
  <r>
    <n v="17"/>
    <n v="134"/>
    <m/>
    <m/>
    <x v="6"/>
    <s v="H"/>
    <n v="1"/>
    <n v="1"/>
    <n v="0"/>
    <n v="0"/>
    <m/>
    <m/>
    <n v="1"/>
    <n v="0"/>
    <n v="0"/>
    <n v="0"/>
    <n v="1"/>
    <n v="1"/>
    <n v="3"/>
    <n v="0"/>
    <n v="-2"/>
    <m/>
  </r>
  <r>
    <n v="17"/>
    <n v="135"/>
    <s v="HC Čáslav"/>
    <s v="HC Rytíři Vlašim"/>
    <x v="10"/>
    <s v="D"/>
    <n v="1"/>
    <n v="1"/>
    <n v="1"/>
    <n v="1"/>
    <m/>
    <m/>
    <n v="3"/>
    <n v="0"/>
    <n v="0"/>
    <n v="1"/>
    <n v="0"/>
    <n v="3"/>
    <n v="4"/>
    <n v="1"/>
    <n v="-1"/>
    <s v=""/>
  </r>
  <r>
    <n v="17"/>
    <n v="135"/>
    <m/>
    <m/>
    <x v="8"/>
    <s v="H"/>
    <n v="1"/>
    <n v="1"/>
    <n v="1"/>
    <n v="1"/>
    <n v="1"/>
    <m/>
    <n v="4"/>
    <n v="0"/>
    <n v="1"/>
    <n v="0"/>
    <n v="0"/>
    <n v="4"/>
    <n v="3"/>
    <n v="2"/>
    <n v="1"/>
    <m/>
  </r>
  <r>
    <n v="17"/>
    <n v="136"/>
    <s v="HC Junior Mělník"/>
    <s v="Flyers Hockey team"/>
    <x v="5"/>
    <s v="D"/>
    <n v="1"/>
    <n v="1"/>
    <n v="0"/>
    <n v="3"/>
    <m/>
    <m/>
    <n v="4"/>
    <n v="1"/>
    <n v="0"/>
    <n v="0"/>
    <n v="0"/>
    <n v="4"/>
    <n v="0"/>
    <n v="3"/>
    <n v="4"/>
    <s v=""/>
  </r>
  <r>
    <n v="17"/>
    <n v="136"/>
    <m/>
    <m/>
    <x v="15"/>
    <s v="H"/>
    <n v="1"/>
    <n v="0"/>
    <n v="0"/>
    <n v="0"/>
    <m/>
    <m/>
    <n v="0"/>
    <n v="0"/>
    <n v="0"/>
    <n v="0"/>
    <n v="1"/>
    <n v="0"/>
    <n v="4"/>
    <n v="0"/>
    <n v="-4"/>
    <m/>
  </r>
  <r>
    <n v="18"/>
    <n v="137"/>
    <s v="HC Berounští Medvědi"/>
    <s v="Slavoj Velké Popovice"/>
    <x v="1"/>
    <s v="D"/>
    <n v="1"/>
    <n v="2"/>
    <n v="0"/>
    <n v="1"/>
    <m/>
    <m/>
    <n v="3"/>
    <n v="1"/>
    <n v="0"/>
    <n v="0"/>
    <n v="0"/>
    <n v="3"/>
    <n v="2"/>
    <n v="3"/>
    <n v="1"/>
    <s v=""/>
  </r>
  <r>
    <n v="18"/>
    <n v="137"/>
    <m/>
    <m/>
    <x v="2"/>
    <s v="H"/>
    <n v="1"/>
    <n v="1"/>
    <n v="1"/>
    <n v="0"/>
    <m/>
    <m/>
    <n v="2"/>
    <n v="0"/>
    <n v="0"/>
    <n v="0"/>
    <n v="1"/>
    <n v="2"/>
    <n v="3"/>
    <n v="0"/>
    <n v="-1"/>
    <m/>
  </r>
  <r>
    <n v="18"/>
    <n v="138"/>
    <s v="HC Rakovník"/>
    <s v="HK LEV Slaný"/>
    <x v="14"/>
    <s v="D"/>
    <n v="1"/>
    <n v="1"/>
    <n v="1"/>
    <n v="0"/>
    <m/>
    <m/>
    <n v="2"/>
    <n v="1"/>
    <n v="0"/>
    <n v="0"/>
    <n v="0"/>
    <n v="2"/>
    <n v="0"/>
    <n v="3"/>
    <n v="2"/>
    <s v=""/>
  </r>
  <r>
    <n v="18"/>
    <n v="138"/>
    <m/>
    <m/>
    <x v="4"/>
    <s v="H"/>
    <n v="1"/>
    <n v="0"/>
    <n v="0"/>
    <n v="0"/>
    <m/>
    <m/>
    <n v="0"/>
    <n v="0"/>
    <n v="0"/>
    <n v="0"/>
    <n v="1"/>
    <n v="0"/>
    <n v="2"/>
    <n v="0"/>
    <n v="-2"/>
    <m/>
  </r>
  <r>
    <n v="18"/>
    <n v="139"/>
    <s v="SK Černošice"/>
    <s v="HC Junior Mělník"/>
    <x v="0"/>
    <s v="D"/>
    <n v="1"/>
    <n v="0"/>
    <n v="3"/>
    <n v="4"/>
    <m/>
    <m/>
    <n v="7"/>
    <n v="1"/>
    <n v="0"/>
    <n v="0"/>
    <n v="0"/>
    <n v="7"/>
    <n v="6"/>
    <n v="3"/>
    <n v="1"/>
    <s v=""/>
  </r>
  <r>
    <n v="18"/>
    <n v="139"/>
    <m/>
    <m/>
    <x v="5"/>
    <s v="H"/>
    <n v="1"/>
    <n v="3"/>
    <n v="2"/>
    <n v="1"/>
    <m/>
    <m/>
    <n v="6"/>
    <n v="0"/>
    <n v="0"/>
    <n v="0"/>
    <n v="1"/>
    <n v="6"/>
    <n v="7"/>
    <n v="0"/>
    <n v="-1"/>
    <m/>
  </r>
  <r>
    <n v="18"/>
    <n v="140"/>
    <s v="HC Benátky n Jizerou B "/>
    <s v="HC Čáslav"/>
    <x v="7"/>
    <s v="D"/>
    <n v="1"/>
    <n v="1"/>
    <n v="0"/>
    <n v="1"/>
    <m/>
    <m/>
    <n v="2"/>
    <n v="0"/>
    <n v="0"/>
    <n v="1"/>
    <n v="0"/>
    <n v="2"/>
    <n v="3"/>
    <n v="1"/>
    <n v="-1"/>
    <s v=""/>
  </r>
  <r>
    <n v="18"/>
    <n v="140"/>
    <m/>
    <m/>
    <x v="10"/>
    <s v="H"/>
    <n v="1"/>
    <n v="1"/>
    <n v="1"/>
    <n v="0"/>
    <n v="1"/>
    <m/>
    <n v="3"/>
    <n v="0"/>
    <n v="1"/>
    <n v="0"/>
    <n v="0"/>
    <n v="3"/>
    <n v="2"/>
    <n v="2"/>
    <n v="1"/>
    <m/>
  </r>
  <r>
    <n v="18"/>
    <n v="141"/>
    <s v="HC Rytíři Vlašim"/>
    <s v="HC LEV Benešov"/>
    <x v="8"/>
    <s v="D"/>
    <n v="1"/>
    <n v="2"/>
    <n v="0"/>
    <n v="1"/>
    <m/>
    <m/>
    <n v="3"/>
    <n v="0"/>
    <n v="0"/>
    <n v="1"/>
    <n v="0"/>
    <n v="3"/>
    <n v="4"/>
    <n v="1"/>
    <n v="-1"/>
    <s v=""/>
  </r>
  <r>
    <n v="18"/>
    <n v="141"/>
    <m/>
    <m/>
    <x v="12"/>
    <s v="H"/>
    <n v="1"/>
    <n v="0"/>
    <n v="1"/>
    <n v="2"/>
    <n v="1"/>
    <m/>
    <n v="4"/>
    <n v="0"/>
    <n v="1"/>
    <n v="0"/>
    <n v="0"/>
    <n v="4"/>
    <n v="3"/>
    <n v="2"/>
    <n v="1"/>
    <m/>
  </r>
  <r>
    <n v="18"/>
    <n v="142"/>
    <s v="BK Mladá Boleslav B"/>
    <s v="HC Poděbrady"/>
    <x v="13"/>
    <s v="D"/>
    <n v="1"/>
    <n v="1"/>
    <n v="2"/>
    <n v="2"/>
    <m/>
    <m/>
    <n v="5"/>
    <n v="1"/>
    <n v="0"/>
    <n v="0"/>
    <n v="0"/>
    <n v="5"/>
    <n v="4"/>
    <n v="3"/>
    <n v="1"/>
    <s v=""/>
  </r>
  <r>
    <n v="18"/>
    <n v="142"/>
    <m/>
    <m/>
    <x v="6"/>
    <s v="H"/>
    <n v="1"/>
    <n v="1"/>
    <n v="1"/>
    <n v="2"/>
    <m/>
    <m/>
    <n v="4"/>
    <n v="0"/>
    <n v="0"/>
    <n v="0"/>
    <n v="1"/>
    <n v="4"/>
    <n v="5"/>
    <n v="0"/>
    <n v="-1"/>
    <m/>
  </r>
  <r>
    <n v="18"/>
    <n v="143"/>
    <s v="HC Žabonosy"/>
    <s v="SK Sršni Kutná Hora"/>
    <x v="9"/>
    <s v="D"/>
    <n v="1"/>
    <n v="1"/>
    <n v="2"/>
    <n v="2"/>
    <m/>
    <m/>
    <n v="5"/>
    <n v="1"/>
    <n v="0"/>
    <n v="0"/>
    <n v="0"/>
    <n v="5"/>
    <n v="2"/>
    <n v="3"/>
    <n v="3"/>
    <s v=""/>
  </r>
  <r>
    <n v="18"/>
    <n v="143"/>
    <m/>
    <m/>
    <x v="11"/>
    <s v="H"/>
    <n v="1"/>
    <n v="1"/>
    <n v="0"/>
    <n v="1"/>
    <m/>
    <m/>
    <n v="2"/>
    <n v="0"/>
    <n v="0"/>
    <n v="0"/>
    <n v="1"/>
    <n v="2"/>
    <n v="5"/>
    <n v="0"/>
    <n v="-3"/>
    <m/>
  </r>
  <r>
    <n v="18"/>
    <n v="144"/>
    <s v="Flyers Hockey team"/>
    <s v="HC Hvězda Praha "/>
    <x v="15"/>
    <s v="D"/>
    <n v="1"/>
    <n v="0"/>
    <n v="1"/>
    <n v="0"/>
    <m/>
    <m/>
    <n v="1"/>
    <n v="0"/>
    <n v="0"/>
    <n v="0"/>
    <n v="1"/>
    <n v="1"/>
    <n v="3"/>
    <n v="0"/>
    <n v="-2"/>
    <s v=""/>
  </r>
  <r>
    <n v="18"/>
    <n v="144"/>
    <m/>
    <m/>
    <x v="3"/>
    <s v="H"/>
    <n v="1"/>
    <n v="0"/>
    <n v="0"/>
    <n v="3"/>
    <m/>
    <m/>
    <n v="3"/>
    <n v="1"/>
    <n v="0"/>
    <n v="0"/>
    <n v="0"/>
    <n v="3"/>
    <n v="1"/>
    <n v="3"/>
    <n v="2"/>
    <m/>
  </r>
  <r>
    <n v="19"/>
    <n v="145"/>
    <s v="HC Rytíři Vlašim"/>
    <s v="HC Hvězda Praha "/>
    <x v="8"/>
    <s v="D"/>
    <n v="1"/>
    <n v="0"/>
    <n v="2"/>
    <n v="1"/>
    <n v="1"/>
    <m/>
    <n v="4"/>
    <n v="0"/>
    <n v="1"/>
    <n v="0"/>
    <n v="0"/>
    <n v="4"/>
    <n v="3"/>
    <n v="2"/>
    <n v="1"/>
    <s v=""/>
  </r>
  <r>
    <n v="19"/>
    <n v="145"/>
    <m/>
    <m/>
    <x v="3"/>
    <s v="H"/>
    <n v="1"/>
    <n v="0"/>
    <n v="2"/>
    <n v="1"/>
    <m/>
    <m/>
    <n v="3"/>
    <n v="0"/>
    <n v="0"/>
    <n v="1"/>
    <n v="0"/>
    <n v="3"/>
    <n v="4"/>
    <n v="1"/>
    <n v="-1"/>
    <m/>
  </r>
  <r>
    <n v="19"/>
    <n v="146"/>
    <s v="HC Čáslav"/>
    <s v="HC Junior Mělník"/>
    <x v="10"/>
    <s v="D"/>
    <n v="1"/>
    <n v="0"/>
    <n v="0"/>
    <n v="1"/>
    <m/>
    <m/>
    <n v="1"/>
    <n v="0"/>
    <n v="0"/>
    <n v="0"/>
    <n v="1"/>
    <n v="1"/>
    <n v="4"/>
    <n v="0"/>
    <n v="-3"/>
    <s v=""/>
  </r>
  <r>
    <n v="19"/>
    <n v="146"/>
    <m/>
    <m/>
    <x v="5"/>
    <s v="H"/>
    <n v="1"/>
    <n v="1"/>
    <n v="1"/>
    <n v="2"/>
    <m/>
    <m/>
    <n v="4"/>
    <n v="1"/>
    <n v="0"/>
    <n v="0"/>
    <n v="0"/>
    <n v="4"/>
    <n v="1"/>
    <n v="3"/>
    <n v="3"/>
    <m/>
  </r>
  <r>
    <n v="19"/>
    <n v="147"/>
    <s v="HC LEV Benešov"/>
    <s v="HC Berounští Medvědi"/>
    <x v="12"/>
    <s v="D"/>
    <n v="1"/>
    <n v="3"/>
    <n v="2"/>
    <n v="3"/>
    <m/>
    <m/>
    <n v="8"/>
    <n v="1"/>
    <n v="0"/>
    <n v="0"/>
    <n v="0"/>
    <n v="8"/>
    <n v="0"/>
    <n v="3"/>
    <n v="8"/>
    <s v=""/>
  </r>
  <r>
    <n v="19"/>
    <n v="147"/>
    <m/>
    <m/>
    <x v="1"/>
    <s v="H"/>
    <n v="1"/>
    <n v="0"/>
    <n v="0"/>
    <n v="0"/>
    <m/>
    <m/>
    <n v="0"/>
    <n v="0"/>
    <n v="0"/>
    <n v="0"/>
    <n v="1"/>
    <n v="0"/>
    <n v="8"/>
    <n v="0"/>
    <n v="-8"/>
    <m/>
  </r>
  <r>
    <n v="19"/>
    <n v="148"/>
    <s v="BK Mladá Boleslav B"/>
    <s v="Slavoj Velké Popovice"/>
    <x v="13"/>
    <s v="D"/>
    <n v="1"/>
    <n v="2"/>
    <n v="1"/>
    <n v="3"/>
    <m/>
    <m/>
    <n v="6"/>
    <n v="1"/>
    <n v="0"/>
    <n v="0"/>
    <n v="0"/>
    <n v="6"/>
    <n v="5"/>
    <n v="3"/>
    <n v="1"/>
    <s v=""/>
  </r>
  <r>
    <n v="19"/>
    <n v="148"/>
    <m/>
    <m/>
    <x v="2"/>
    <s v="H"/>
    <n v="1"/>
    <n v="0"/>
    <n v="3"/>
    <n v="2"/>
    <m/>
    <m/>
    <n v="5"/>
    <n v="0"/>
    <n v="0"/>
    <n v="0"/>
    <n v="1"/>
    <n v="5"/>
    <n v="6"/>
    <n v="0"/>
    <n v="-1"/>
    <m/>
  </r>
  <r>
    <n v="19"/>
    <n v="149"/>
    <s v="SK Sršni Kutná Hora"/>
    <s v="HC Rakovník"/>
    <x v="11"/>
    <s v="D"/>
    <n v="1"/>
    <n v="0"/>
    <n v="1"/>
    <n v="1"/>
    <m/>
    <m/>
    <n v="2"/>
    <n v="0"/>
    <n v="0"/>
    <n v="0"/>
    <n v="1"/>
    <n v="2"/>
    <n v="5"/>
    <n v="0"/>
    <n v="-3"/>
    <s v=""/>
  </r>
  <r>
    <n v="19"/>
    <n v="149"/>
    <m/>
    <m/>
    <x v="14"/>
    <s v="H"/>
    <n v="1"/>
    <n v="1"/>
    <n v="3"/>
    <n v="1"/>
    <m/>
    <m/>
    <n v="5"/>
    <n v="1"/>
    <n v="0"/>
    <n v="0"/>
    <n v="0"/>
    <n v="5"/>
    <n v="2"/>
    <n v="3"/>
    <n v="3"/>
    <m/>
  </r>
  <r>
    <n v="19"/>
    <n v="150"/>
    <s v="HC Žabonosy"/>
    <s v="SK Černošice"/>
    <x v="9"/>
    <s v="D"/>
    <n v="1"/>
    <n v="1"/>
    <n v="1"/>
    <n v="2"/>
    <m/>
    <m/>
    <n v="4"/>
    <n v="0"/>
    <n v="0"/>
    <n v="1"/>
    <n v="0"/>
    <n v="4"/>
    <n v="5"/>
    <n v="1"/>
    <n v="-1"/>
    <s v=""/>
  </r>
  <r>
    <n v="19"/>
    <n v="150"/>
    <m/>
    <m/>
    <x v="0"/>
    <s v="H"/>
    <n v="1"/>
    <n v="2"/>
    <n v="1"/>
    <n v="1"/>
    <n v="1"/>
    <m/>
    <n v="5"/>
    <n v="0"/>
    <n v="1"/>
    <n v="0"/>
    <n v="0"/>
    <n v="5"/>
    <n v="4"/>
    <n v="2"/>
    <n v="1"/>
    <m/>
  </r>
  <r>
    <n v="19"/>
    <n v="151"/>
    <s v="HC Benátky n Jizerou B "/>
    <s v="HK LEV Slaný"/>
    <x v="7"/>
    <s v="D"/>
    <n v="1"/>
    <n v="2"/>
    <n v="0"/>
    <n v="0"/>
    <m/>
    <m/>
    <n v="2"/>
    <n v="0"/>
    <n v="0"/>
    <n v="0"/>
    <n v="1"/>
    <n v="2"/>
    <n v="4"/>
    <n v="0"/>
    <n v="-2"/>
    <s v=""/>
  </r>
  <r>
    <n v="19"/>
    <n v="151"/>
    <m/>
    <m/>
    <x v="4"/>
    <s v="H"/>
    <n v="1"/>
    <n v="1"/>
    <n v="3"/>
    <n v="0"/>
    <m/>
    <m/>
    <n v="4"/>
    <n v="1"/>
    <n v="0"/>
    <n v="0"/>
    <n v="0"/>
    <n v="4"/>
    <n v="2"/>
    <n v="3"/>
    <n v="2"/>
    <m/>
  </r>
  <r>
    <n v="19"/>
    <n v="152"/>
    <s v="HC Poděbrady"/>
    <s v="Flyers Hockey team"/>
    <x v="6"/>
    <s v="D"/>
    <n v="1"/>
    <n v="2"/>
    <n v="2"/>
    <n v="2"/>
    <m/>
    <m/>
    <n v="6"/>
    <n v="1"/>
    <n v="0"/>
    <n v="0"/>
    <n v="0"/>
    <n v="6"/>
    <n v="1"/>
    <n v="3"/>
    <n v="5"/>
    <s v=""/>
  </r>
  <r>
    <n v="19"/>
    <n v="152"/>
    <m/>
    <m/>
    <x v="15"/>
    <s v="H"/>
    <n v="1"/>
    <n v="0"/>
    <n v="1"/>
    <n v="0"/>
    <m/>
    <m/>
    <n v="1"/>
    <n v="0"/>
    <n v="0"/>
    <n v="0"/>
    <n v="1"/>
    <n v="1"/>
    <n v="6"/>
    <n v="0"/>
    <n v="-5"/>
    <m/>
  </r>
  <r>
    <n v="20"/>
    <n v="153"/>
    <s v="SK Černošice"/>
    <s v="HC Benátky n Jizerou B "/>
    <x v="0"/>
    <s v="D"/>
    <n v="1"/>
    <n v="3"/>
    <n v="2"/>
    <n v="4"/>
    <m/>
    <m/>
    <n v="9"/>
    <n v="1"/>
    <n v="0"/>
    <n v="0"/>
    <n v="0"/>
    <n v="9"/>
    <n v="1"/>
    <n v="3"/>
    <n v="8"/>
    <s v=""/>
  </r>
  <r>
    <n v="20"/>
    <n v="153"/>
    <m/>
    <m/>
    <x v="7"/>
    <s v="H"/>
    <n v="1"/>
    <n v="1"/>
    <n v="0"/>
    <n v="0"/>
    <m/>
    <m/>
    <n v="1"/>
    <n v="0"/>
    <n v="0"/>
    <n v="0"/>
    <n v="1"/>
    <n v="1"/>
    <n v="9"/>
    <n v="0"/>
    <n v="-8"/>
    <m/>
  </r>
  <r>
    <n v="20"/>
    <n v="154"/>
    <s v="HC Rakovník"/>
    <s v="HC Žabonosy"/>
    <x v="14"/>
    <s v="D"/>
    <n v="1"/>
    <n v="0"/>
    <n v="1"/>
    <n v="5"/>
    <m/>
    <m/>
    <n v="6"/>
    <n v="1"/>
    <n v="0"/>
    <n v="0"/>
    <n v="0"/>
    <n v="6"/>
    <n v="3"/>
    <n v="3"/>
    <n v="3"/>
    <s v=""/>
  </r>
  <r>
    <n v="20"/>
    <n v="154"/>
    <m/>
    <m/>
    <x v="9"/>
    <s v="H"/>
    <n v="1"/>
    <n v="2"/>
    <n v="1"/>
    <n v="0"/>
    <m/>
    <m/>
    <n v="3"/>
    <n v="0"/>
    <n v="0"/>
    <n v="0"/>
    <n v="1"/>
    <n v="3"/>
    <n v="6"/>
    <n v="0"/>
    <n v="-3"/>
    <m/>
  </r>
  <r>
    <n v="20"/>
    <n v="155"/>
    <s v="Slavoj Velké Popovice"/>
    <s v="SK Sršni Kutná Hora"/>
    <x v="2"/>
    <s v="D"/>
    <n v="1"/>
    <n v="1"/>
    <n v="0"/>
    <n v="1"/>
    <m/>
    <m/>
    <n v="2"/>
    <n v="0"/>
    <n v="0"/>
    <n v="0"/>
    <n v="1"/>
    <n v="2"/>
    <n v="5"/>
    <n v="0"/>
    <n v="-3"/>
    <s v=""/>
  </r>
  <r>
    <n v="20"/>
    <n v="155"/>
    <m/>
    <m/>
    <x v="11"/>
    <s v="H"/>
    <n v="1"/>
    <n v="0"/>
    <n v="3"/>
    <n v="2"/>
    <m/>
    <m/>
    <n v="5"/>
    <n v="1"/>
    <n v="0"/>
    <n v="0"/>
    <n v="0"/>
    <n v="5"/>
    <n v="2"/>
    <n v="3"/>
    <n v="3"/>
    <m/>
  </r>
  <r>
    <n v="20"/>
    <n v="156"/>
    <s v="HK LEV Slaný"/>
    <s v="BK Mladá Boleslav B"/>
    <x v="4"/>
    <s v="D"/>
    <n v="1"/>
    <n v="1"/>
    <n v="4"/>
    <n v="3"/>
    <m/>
    <m/>
    <n v="8"/>
    <n v="1"/>
    <n v="0"/>
    <n v="0"/>
    <n v="0"/>
    <n v="8"/>
    <n v="1"/>
    <n v="3"/>
    <n v="7"/>
    <s v=""/>
  </r>
  <r>
    <n v="20"/>
    <n v="156"/>
    <m/>
    <m/>
    <x v="13"/>
    <s v="H"/>
    <n v="1"/>
    <n v="0"/>
    <n v="1"/>
    <n v="0"/>
    <m/>
    <m/>
    <n v="1"/>
    <n v="0"/>
    <n v="0"/>
    <n v="0"/>
    <n v="1"/>
    <n v="1"/>
    <n v="8"/>
    <n v="0"/>
    <n v="-7"/>
    <m/>
  </r>
  <r>
    <n v="20"/>
    <n v="157"/>
    <s v="HC Junior Mělník"/>
    <s v="HC LEV Benešov"/>
    <x v="5"/>
    <s v="D"/>
    <n v="1"/>
    <n v="4"/>
    <n v="1"/>
    <n v="1"/>
    <m/>
    <m/>
    <n v="6"/>
    <n v="1"/>
    <n v="0"/>
    <n v="0"/>
    <n v="0"/>
    <n v="6"/>
    <n v="3"/>
    <n v="3"/>
    <n v="3"/>
    <s v=""/>
  </r>
  <r>
    <n v="20"/>
    <n v="157"/>
    <m/>
    <m/>
    <x v="12"/>
    <s v="H"/>
    <n v="1"/>
    <n v="1"/>
    <n v="1"/>
    <n v="1"/>
    <m/>
    <m/>
    <n v="3"/>
    <n v="0"/>
    <n v="0"/>
    <n v="0"/>
    <n v="1"/>
    <n v="3"/>
    <n v="6"/>
    <n v="0"/>
    <n v="-3"/>
    <m/>
  </r>
  <r>
    <n v="20"/>
    <n v="158"/>
    <s v="HC Hvězda Praha "/>
    <s v="HC Čáslav"/>
    <x v="3"/>
    <s v="D"/>
    <n v="1"/>
    <n v="0"/>
    <n v="1"/>
    <n v="0"/>
    <m/>
    <m/>
    <n v="1"/>
    <n v="0"/>
    <n v="0"/>
    <n v="0"/>
    <n v="1"/>
    <n v="1"/>
    <n v="4"/>
    <n v="0"/>
    <n v="-3"/>
    <s v=""/>
  </r>
  <r>
    <n v="20"/>
    <n v="158"/>
    <m/>
    <m/>
    <x v="10"/>
    <s v="H"/>
    <n v="1"/>
    <n v="1"/>
    <n v="1"/>
    <n v="2"/>
    <m/>
    <m/>
    <n v="4"/>
    <n v="1"/>
    <n v="0"/>
    <n v="0"/>
    <n v="0"/>
    <n v="4"/>
    <n v="1"/>
    <n v="3"/>
    <n v="3"/>
    <m/>
  </r>
  <r>
    <n v="20"/>
    <n v="159"/>
    <s v="HC Berounští Medvědi"/>
    <s v="HC Poděbrady"/>
    <x v="1"/>
    <s v="D"/>
    <n v="1"/>
    <n v="0"/>
    <n v="0"/>
    <n v="0"/>
    <m/>
    <m/>
    <n v="0"/>
    <n v="0"/>
    <n v="0"/>
    <n v="0"/>
    <n v="1"/>
    <n v="0"/>
    <n v="3"/>
    <n v="0"/>
    <n v="-3"/>
    <s v=""/>
  </r>
  <r>
    <n v="20"/>
    <n v="159"/>
    <m/>
    <m/>
    <x v="6"/>
    <s v="H"/>
    <n v="1"/>
    <n v="0"/>
    <n v="2"/>
    <n v="1"/>
    <m/>
    <m/>
    <n v="3"/>
    <n v="1"/>
    <n v="0"/>
    <n v="0"/>
    <n v="0"/>
    <n v="3"/>
    <n v="0"/>
    <n v="3"/>
    <n v="3"/>
    <m/>
  </r>
  <r>
    <n v="20"/>
    <n v="160"/>
    <s v="Flyers Hockey team"/>
    <s v="HC Rytíři Vlašim"/>
    <x v="15"/>
    <s v="D"/>
    <n v="1"/>
    <n v="2"/>
    <n v="0"/>
    <n v="1"/>
    <m/>
    <m/>
    <n v="3"/>
    <n v="0"/>
    <n v="0"/>
    <n v="0"/>
    <n v="1"/>
    <n v="3"/>
    <n v="8"/>
    <n v="0"/>
    <n v="-5"/>
    <s v=""/>
  </r>
  <r>
    <n v="20"/>
    <n v="160"/>
    <m/>
    <m/>
    <x v="8"/>
    <s v="H"/>
    <n v="1"/>
    <n v="1"/>
    <n v="3"/>
    <n v="4"/>
    <m/>
    <m/>
    <n v="8"/>
    <n v="1"/>
    <n v="0"/>
    <n v="0"/>
    <n v="0"/>
    <n v="8"/>
    <n v="3"/>
    <n v="3"/>
    <n v="5"/>
    <m/>
  </r>
  <r>
    <n v="21"/>
    <n v="161"/>
    <s v="HC Hvězda Praha "/>
    <s v="SK Černošice"/>
    <x v="3"/>
    <s v="D"/>
    <n v="1"/>
    <n v="2"/>
    <n v="2"/>
    <n v="0"/>
    <m/>
    <m/>
    <n v="4"/>
    <n v="0"/>
    <n v="0"/>
    <n v="0"/>
    <n v="1"/>
    <n v="4"/>
    <n v="5"/>
    <n v="0"/>
    <n v="-1"/>
    <s v=""/>
  </r>
  <r>
    <n v="21"/>
    <n v="161"/>
    <m/>
    <m/>
    <x v="0"/>
    <s v="H"/>
    <n v="1"/>
    <n v="1"/>
    <n v="2"/>
    <n v="2"/>
    <m/>
    <m/>
    <n v="5"/>
    <n v="1"/>
    <n v="0"/>
    <n v="0"/>
    <n v="0"/>
    <n v="5"/>
    <n v="4"/>
    <n v="3"/>
    <n v="1"/>
    <m/>
  </r>
  <r>
    <n v="21"/>
    <n v="162"/>
    <s v="HC Junior Mělník"/>
    <s v="HC Rakovník"/>
    <x v="5"/>
    <s v="D"/>
    <n v="1"/>
    <n v="0"/>
    <n v="1"/>
    <n v="0"/>
    <m/>
    <m/>
    <n v="1"/>
    <n v="0"/>
    <n v="0"/>
    <n v="0"/>
    <n v="1"/>
    <n v="1"/>
    <n v="3"/>
    <n v="0"/>
    <n v="-2"/>
    <s v=""/>
  </r>
  <r>
    <n v="21"/>
    <n v="162"/>
    <m/>
    <m/>
    <x v="14"/>
    <s v="H"/>
    <n v="1"/>
    <n v="1"/>
    <n v="1"/>
    <n v="1"/>
    <m/>
    <m/>
    <n v="3"/>
    <n v="1"/>
    <n v="0"/>
    <n v="0"/>
    <n v="0"/>
    <n v="3"/>
    <n v="1"/>
    <n v="3"/>
    <n v="2"/>
    <m/>
  </r>
  <r>
    <n v="21"/>
    <n v="163"/>
    <s v="HK LEV Slaný"/>
    <s v="Slavoj Velké Popovice"/>
    <x v="4"/>
    <s v="D"/>
    <n v="1"/>
    <n v="0"/>
    <n v="2"/>
    <n v="3"/>
    <m/>
    <m/>
    <n v="5"/>
    <n v="1"/>
    <n v="0"/>
    <n v="0"/>
    <n v="0"/>
    <n v="5"/>
    <n v="1"/>
    <n v="3"/>
    <n v="4"/>
    <s v=""/>
  </r>
  <r>
    <n v="21"/>
    <n v="163"/>
    <m/>
    <m/>
    <x v="2"/>
    <s v="H"/>
    <n v="1"/>
    <n v="0"/>
    <n v="0"/>
    <n v="1"/>
    <m/>
    <m/>
    <n v="1"/>
    <n v="0"/>
    <n v="0"/>
    <n v="0"/>
    <n v="1"/>
    <n v="1"/>
    <n v="5"/>
    <n v="0"/>
    <n v="-4"/>
    <m/>
  </r>
  <r>
    <n v="21"/>
    <n v="164"/>
    <s v="HC Žabonosy"/>
    <s v="HC Benátky n Jizerou B "/>
    <x v="9"/>
    <s v="D"/>
    <n v="1"/>
    <n v="1"/>
    <n v="1"/>
    <n v="1"/>
    <m/>
    <m/>
    <n v="3"/>
    <n v="1"/>
    <n v="0"/>
    <n v="0"/>
    <n v="0"/>
    <n v="3"/>
    <n v="2"/>
    <n v="3"/>
    <n v="1"/>
    <s v=""/>
  </r>
  <r>
    <n v="21"/>
    <n v="164"/>
    <m/>
    <m/>
    <x v="7"/>
    <s v="H"/>
    <n v="1"/>
    <n v="1"/>
    <n v="1"/>
    <n v="0"/>
    <m/>
    <m/>
    <n v="2"/>
    <n v="0"/>
    <n v="0"/>
    <n v="0"/>
    <n v="1"/>
    <n v="2"/>
    <n v="3"/>
    <n v="0"/>
    <n v="-1"/>
    <m/>
  </r>
  <r>
    <n v="21"/>
    <n v="165"/>
    <s v="SK Sršni Kutná Hora"/>
    <s v="HC Poděbrady"/>
    <x v="11"/>
    <s v="D"/>
    <n v="1"/>
    <n v="0"/>
    <n v="1"/>
    <n v="0"/>
    <n v="1"/>
    <m/>
    <n v="2"/>
    <n v="0"/>
    <n v="1"/>
    <n v="0"/>
    <n v="0"/>
    <n v="2"/>
    <n v="1"/>
    <n v="2"/>
    <n v="1"/>
    <s v=""/>
  </r>
  <r>
    <n v="21"/>
    <n v="165"/>
    <m/>
    <m/>
    <x v="6"/>
    <s v="H"/>
    <n v="1"/>
    <n v="0"/>
    <n v="1"/>
    <n v="0"/>
    <m/>
    <m/>
    <n v="1"/>
    <n v="0"/>
    <n v="0"/>
    <n v="1"/>
    <n v="0"/>
    <n v="1"/>
    <n v="2"/>
    <n v="1"/>
    <n v="-1"/>
    <m/>
  </r>
  <r>
    <n v="21"/>
    <n v="166"/>
    <s v="BK Mladá Boleslav B"/>
    <s v="HC Rytíři Vlašim"/>
    <x v="13"/>
    <s v="D"/>
    <n v="1"/>
    <n v="2"/>
    <n v="2"/>
    <n v="2"/>
    <m/>
    <m/>
    <n v="6"/>
    <n v="1"/>
    <n v="0"/>
    <n v="0"/>
    <n v="0"/>
    <n v="6"/>
    <n v="3"/>
    <n v="3"/>
    <n v="3"/>
    <s v=""/>
  </r>
  <r>
    <n v="21"/>
    <n v="166"/>
    <m/>
    <m/>
    <x v="8"/>
    <s v="H"/>
    <n v="1"/>
    <n v="0"/>
    <n v="0"/>
    <n v="3"/>
    <m/>
    <m/>
    <n v="3"/>
    <n v="0"/>
    <n v="0"/>
    <n v="0"/>
    <n v="1"/>
    <n v="3"/>
    <n v="6"/>
    <n v="0"/>
    <n v="-3"/>
    <m/>
  </r>
  <r>
    <n v="21"/>
    <n v="167"/>
    <s v="HC LEV Benešov"/>
    <s v="HC Čáslav"/>
    <x v="12"/>
    <s v="D"/>
    <n v="1"/>
    <n v="0"/>
    <n v="1"/>
    <n v="1"/>
    <m/>
    <m/>
    <n v="2"/>
    <n v="0"/>
    <n v="0"/>
    <n v="0"/>
    <n v="1"/>
    <n v="2"/>
    <n v="3"/>
    <n v="0"/>
    <n v="-1"/>
    <s v=""/>
  </r>
  <r>
    <n v="21"/>
    <n v="167"/>
    <m/>
    <m/>
    <x v="10"/>
    <s v="H"/>
    <n v="1"/>
    <n v="1"/>
    <n v="0"/>
    <n v="2"/>
    <m/>
    <m/>
    <n v="3"/>
    <n v="1"/>
    <n v="0"/>
    <n v="0"/>
    <n v="0"/>
    <n v="3"/>
    <n v="2"/>
    <n v="3"/>
    <n v="1"/>
    <m/>
  </r>
  <r>
    <n v="21"/>
    <n v="168"/>
    <s v="Flyers Hockey team"/>
    <s v="HC Berounští Medvědi"/>
    <x v="15"/>
    <s v="D"/>
    <n v="1"/>
    <n v="0"/>
    <n v="1"/>
    <n v="0"/>
    <m/>
    <m/>
    <n v="1"/>
    <n v="0"/>
    <n v="0"/>
    <n v="0"/>
    <n v="1"/>
    <n v="1"/>
    <n v="2"/>
    <n v="0"/>
    <n v="-1"/>
    <s v=""/>
  </r>
  <r>
    <n v="21"/>
    <n v="168"/>
    <m/>
    <m/>
    <x v="1"/>
    <s v="H"/>
    <n v="1"/>
    <n v="1"/>
    <n v="1"/>
    <n v="0"/>
    <m/>
    <m/>
    <n v="2"/>
    <n v="1"/>
    <n v="0"/>
    <n v="0"/>
    <n v="0"/>
    <n v="2"/>
    <n v="1"/>
    <n v="3"/>
    <n v="1"/>
    <m/>
  </r>
  <r>
    <n v="22"/>
    <n v="169"/>
    <s v="HC Berounští Medvědi"/>
    <s v="HK LEV Slaný"/>
    <x v="1"/>
    <s v="D"/>
    <n v="1"/>
    <n v="1"/>
    <n v="1"/>
    <n v="0"/>
    <m/>
    <m/>
    <n v="2"/>
    <n v="0"/>
    <n v="0"/>
    <n v="0"/>
    <n v="1"/>
    <n v="2"/>
    <n v="5"/>
    <n v="0"/>
    <n v="-3"/>
    <s v=""/>
  </r>
  <r>
    <n v="22"/>
    <n v="169"/>
    <m/>
    <m/>
    <x v="4"/>
    <s v="H"/>
    <n v="1"/>
    <n v="0"/>
    <n v="2"/>
    <n v="3"/>
    <m/>
    <m/>
    <n v="5"/>
    <n v="1"/>
    <n v="0"/>
    <n v="0"/>
    <n v="0"/>
    <n v="5"/>
    <n v="2"/>
    <n v="3"/>
    <n v="3"/>
    <m/>
  </r>
  <r>
    <n v="22"/>
    <n v="170"/>
    <s v="Slavoj Velké Popovice"/>
    <s v="HC Junior Mělník"/>
    <x v="2"/>
    <s v="D"/>
    <n v="1"/>
    <n v="0"/>
    <n v="2"/>
    <n v="0"/>
    <m/>
    <m/>
    <n v="2"/>
    <n v="0"/>
    <n v="0"/>
    <n v="0"/>
    <n v="1"/>
    <n v="2"/>
    <n v="4"/>
    <n v="0"/>
    <n v="-2"/>
    <s v=""/>
  </r>
  <r>
    <n v="22"/>
    <n v="170"/>
    <m/>
    <m/>
    <x v="5"/>
    <s v="H"/>
    <n v="1"/>
    <n v="1"/>
    <n v="0"/>
    <n v="3"/>
    <m/>
    <m/>
    <n v="4"/>
    <n v="1"/>
    <n v="0"/>
    <n v="0"/>
    <n v="0"/>
    <n v="4"/>
    <n v="2"/>
    <n v="3"/>
    <n v="2"/>
    <m/>
  </r>
  <r>
    <n v="22"/>
    <n v="171"/>
    <s v="HC Rakovník"/>
    <s v="HC Hvězda Praha "/>
    <x v="14"/>
    <s v="D"/>
    <n v="1"/>
    <n v="4"/>
    <n v="2"/>
    <n v="1"/>
    <m/>
    <m/>
    <n v="7"/>
    <n v="1"/>
    <n v="0"/>
    <n v="0"/>
    <n v="0"/>
    <n v="7"/>
    <n v="4"/>
    <n v="3"/>
    <n v="3"/>
    <s v=""/>
  </r>
  <r>
    <n v="22"/>
    <n v="171"/>
    <m/>
    <m/>
    <x v="3"/>
    <s v="H"/>
    <n v="1"/>
    <n v="1"/>
    <n v="1"/>
    <n v="2"/>
    <m/>
    <m/>
    <n v="4"/>
    <n v="0"/>
    <n v="0"/>
    <n v="0"/>
    <n v="1"/>
    <n v="4"/>
    <n v="7"/>
    <n v="0"/>
    <n v="-3"/>
    <m/>
  </r>
  <r>
    <n v="22"/>
    <n v="172"/>
    <s v="HC Benátky n Jizerou B "/>
    <s v="HC LEV Benešov"/>
    <x v="7"/>
    <s v="D"/>
    <n v="1"/>
    <n v="1"/>
    <n v="1"/>
    <n v="1"/>
    <m/>
    <m/>
    <n v="3"/>
    <n v="0"/>
    <n v="0"/>
    <n v="0"/>
    <n v="1"/>
    <n v="3"/>
    <n v="4"/>
    <n v="0"/>
    <n v="-1"/>
    <s v=""/>
  </r>
  <r>
    <n v="22"/>
    <n v="172"/>
    <m/>
    <m/>
    <x v="12"/>
    <s v="H"/>
    <n v="1"/>
    <n v="0"/>
    <n v="3"/>
    <n v="1"/>
    <m/>
    <m/>
    <n v="4"/>
    <n v="1"/>
    <n v="0"/>
    <n v="0"/>
    <n v="0"/>
    <n v="4"/>
    <n v="3"/>
    <n v="3"/>
    <n v="1"/>
    <m/>
  </r>
  <r>
    <n v="22"/>
    <n v="173"/>
    <s v="HC Čáslav"/>
    <s v="BK Mladá Boleslav B"/>
    <x v="10"/>
    <s v="D"/>
    <n v="1"/>
    <n v="0"/>
    <n v="1"/>
    <n v="1"/>
    <m/>
    <m/>
    <n v="2"/>
    <n v="0"/>
    <n v="0"/>
    <n v="0"/>
    <n v="1"/>
    <n v="2"/>
    <n v="5"/>
    <n v="0"/>
    <n v="-3"/>
    <s v=""/>
  </r>
  <r>
    <n v="22"/>
    <n v="173"/>
    <m/>
    <m/>
    <x v="13"/>
    <s v="H"/>
    <n v="1"/>
    <n v="0"/>
    <n v="4"/>
    <n v="1"/>
    <m/>
    <m/>
    <n v="5"/>
    <n v="1"/>
    <n v="0"/>
    <n v="0"/>
    <n v="0"/>
    <n v="5"/>
    <n v="2"/>
    <n v="3"/>
    <n v="3"/>
    <m/>
  </r>
  <r>
    <n v="22"/>
    <n v="174"/>
    <s v="HC Rytíři Vlašim"/>
    <s v="SK Sršni Kutná Hora"/>
    <x v="8"/>
    <s v="D"/>
    <n v="1"/>
    <n v="0"/>
    <n v="1"/>
    <n v="2"/>
    <m/>
    <m/>
    <n v="3"/>
    <n v="1"/>
    <n v="0"/>
    <n v="0"/>
    <n v="0"/>
    <n v="3"/>
    <n v="1"/>
    <n v="3"/>
    <n v="2"/>
    <s v=""/>
  </r>
  <r>
    <n v="22"/>
    <n v="174"/>
    <m/>
    <m/>
    <x v="11"/>
    <s v="H"/>
    <n v="1"/>
    <n v="1"/>
    <n v="0"/>
    <n v="0"/>
    <m/>
    <m/>
    <n v="1"/>
    <n v="0"/>
    <n v="0"/>
    <n v="0"/>
    <n v="1"/>
    <n v="1"/>
    <n v="3"/>
    <n v="0"/>
    <n v="-2"/>
    <m/>
  </r>
  <r>
    <n v="22"/>
    <n v="175"/>
    <s v="HC Poděbrady"/>
    <s v="HC Žabonosy"/>
    <x v="6"/>
    <s v="D"/>
    <n v="1"/>
    <n v="1"/>
    <n v="1"/>
    <n v="1"/>
    <m/>
    <m/>
    <n v="3"/>
    <n v="0"/>
    <n v="0"/>
    <n v="0"/>
    <n v="1"/>
    <n v="3"/>
    <n v="6"/>
    <n v="0"/>
    <n v="-3"/>
    <s v=""/>
  </r>
  <r>
    <n v="22"/>
    <n v="175"/>
    <m/>
    <m/>
    <x v="9"/>
    <s v="H"/>
    <n v="1"/>
    <n v="0"/>
    <n v="4"/>
    <n v="2"/>
    <m/>
    <m/>
    <n v="6"/>
    <n v="1"/>
    <n v="0"/>
    <n v="0"/>
    <n v="0"/>
    <n v="6"/>
    <n v="3"/>
    <n v="3"/>
    <n v="3"/>
    <m/>
  </r>
  <r>
    <n v="22"/>
    <n v="176"/>
    <s v="SK Černošice"/>
    <s v="Flyers Hockey team"/>
    <x v="0"/>
    <s v="D"/>
    <n v="1"/>
    <n v="1"/>
    <n v="1"/>
    <n v="2"/>
    <m/>
    <m/>
    <n v="4"/>
    <n v="1"/>
    <n v="0"/>
    <n v="0"/>
    <n v="0"/>
    <n v="4"/>
    <n v="3"/>
    <n v="3"/>
    <n v="1"/>
    <s v=""/>
  </r>
  <r>
    <n v="22"/>
    <n v="176"/>
    <m/>
    <m/>
    <x v="15"/>
    <s v="H"/>
    <n v="1"/>
    <n v="0"/>
    <n v="1"/>
    <n v="2"/>
    <m/>
    <m/>
    <n v="3"/>
    <n v="0"/>
    <n v="0"/>
    <n v="0"/>
    <n v="1"/>
    <n v="3"/>
    <n v="4"/>
    <n v="0"/>
    <n v="-1"/>
    <m/>
  </r>
  <r>
    <n v="22"/>
    <n v="177"/>
    <s v=""/>
    <s v=""/>
    <x v="16"/>
    <s v="D"/>
    <m/>
    <m/>
    <m/>
    <m/>
    <m/>
    <m/>
    <n v="0"/>
    <n v="0"/>
    <n v="0"/>
    <n v="0"/>
    <n v="0"/>
    <n v="0"/>
    <n v="0"/>
    <n v="0"/>
    <n v="0"/>
    <s v="Dopiš SN"/>
  </r>
  <r>
    <n v="22"/>
    <n v="177"/>
    <m/>
    <m/>
    <x v="16"/>
    <s v="H"/>
    <m/>
    <m/>
    <m/>
    <m/>
    <m/>
    <m/>
    <n v="0"/>
    <n v="0"/>
    <n v="0"/>
    <n v="0"/>
    <n v="0"/>
    <n v="0"/>
    <n v="0"/>
    <n v="0"/>
    <n v="0"/>
    <m/>
  </r>
  <r>
    <n v="22"/>
    <n v="178"/>
    <s v=""/>
    <s v=""/>
    <x v="16"/>
    <s v="D"/>
    <m/>
    <m/>
    <m/>
    <m/>
    <m/>
    <m/>
    <n v="0"/>
    <n v="0"/>
    <n v="0"/>
    <n v="0"/>
    <n v="0"/>
    <n v="0"/>
    <n v="0"/>
    <n v="0"/>
    <n v="0"/>
    <s v="Dopiš SN"/>
  </r>
  <r>
    <n v="22"/>
    <n v="178"/>
    <m/>
    <m/>
    <x v="16"/>
    <s v="H"/>
    <m/>
    <m/>
    <m/>
    <m/>
    <m/>
    <m/>
    <n v="0"/>
    <n v="0"/>
    <n v="0"/>
    <n v="0"/>
    <n v="0"/>
    <n v="0"/>
    <n v="0"/>
    <n v="0"/>
    <n v="0"/>
    <m/>
  </r>
  <r>
    <n v="22"/>
    <n v="179"/>
    <s v=""/>
    <s v=""/>
    <x v="16"/>
    <s v="D"/>
    <m/>
    <m/>
    <m/>
    <m/>
    <m/>
    <m/>
    <n v="0"/>
    <n v="0"/>
    <n v="0"/>
    <n v="0"/>
    <n v="0"/>
    <n v="0"/>
    <n v="0"/>
    <n v="0"/>
    <n v="0"/>
    <s v="Dopiš SN"/>
  </r>
  <r>
    <n v="22"/>
    <n v="179"/>
    <m/>
    <m/>
    <x v="16"/>
    <s v="H"/>
    <m/>
    <m/>
    <m/>
    <m/>
    <m/>
    <m/>
    <n v="0"/>
    <n v="0"/>
    <n v="0"/>
    <n v="0"/>
    <n v="0"/>
    <n v="0"/>
    <n v="0"/>
    <n v="0"/>
    <n v="0"/>
    <m/>
  </r>
  <r>
    <n v="22"/>
    <n v="180"/>
    <s v=""/>
    <s v=""/>
    <x v="16"/>
    <s v="D"/>
    <m/>
    <m/>
    <m/>
    <m/>
    <m/>
    <m/>
    <n v="0"/>
    <n v="0"/>
    <n v="0"/>
    <n v="0"/>
    <n v="0"/>
    <n v="0"/>
    <n v="0"/>
    <n v="0"/>
    <n v="0"/>
    <s v="Dopiš SN"/>
  </r>
  <r>
    <n v="22"/>
    <n v="180"/>
    <m/>
    <m/>
    <x v="16"/>
    <s v="H"/>
    <m/>
    <m/>
    <m/>
    <m/>
    <m/>
    <m/>
    <n v="0"/>
    <n v="0"/>
    <n v="0"/>
    <n v="0"/>
    <n v="0"/>
    <n v="0"/>
    <n v="0"/>
    <n v="0"/>
    <n v="0"/>
    <m/>
  </r>
  <r>
    <n v="21"/>
    <n v="181"/>
    <s v=""/>
    <s v=""/>
    <x v="16"/>
    <s v="D"/>
    <m/>
    <m/>
    <m/>
    <m/>
    <m/>
    <m/>
    <n v="0"/>
    <n v="0"/>
    <n v="0"/>
    <n v="0"/>
    <n v="0"/>
    <n v="0"/>
    <n v="0"/>
    <n v="0"/>
    <n v="0"/>
    <s v="Dopiš SN"/>
  </r>
  <r>
    <n v="21"/>
    <n v="181"/>
    <m/>
    <m/>
    <x v="16"/>
    <s v="H"/>
    <m/>
    <m/>
    <m/>
    <m/>
    <m/>
    <m/>
    <n v="0"/>
    <n v="0"/>
    <n v="0"/>
    <n v="0"/>
    <n v="0"/>
    <n v="0"/>
    <n v="0"/>
    <n v="0"/>
    <n v="0"/>
    <m/>
  </r>
  <r>
    <n v="21"/>
    <n v="182"/>
    <s v=""/>
    <s v=""/>
    <x v="16"/>
    <s v="D"/>
    <m/>
    <m/>
    <m/>
    <m/>
    <m/>
    <m/>
    <n v="0"/>
    <n v="0"/>
    <n v="0"/>
    <n v="0"/>
    <n v="0"/>
    <n v="0"/>
    <n v="0"/>
    <n v="0"/>
    <n v="0"/>
    <s v="Dopiš SN"/>
  </r>
  <r>
    <n v="21"/>
    <n v="182"/>
    <m/>
    <m/>
    <x v="16"/>
    <s v="H"/>
    <m/>
    <m/>
    <m/>
    <m/>
    <m/>
    <m/>
    <n v="0"/>
    <n v="0"/>
    <n v="0"/>
    <n v="0"/>
    <n v="0"/>
    <n v="0"/>
    <n v="0"/>
    <n v="0"/>
    <n v="0"/>
    <m/>
  </r>
  <r>
    <n v="21"/>
    <n v="183"/>
    <s v=""/>
    <s v=""/>
    <x v="16"/>
    <s v="D"/>
    <m/>
    <m/>
    <m/>
    <m/>
    <m/>
    <m/>
    <n v="0"/>
    <n v="0"/>
    <n v="0"/>
    <n v="0"/>
    <n v="0"/>
    <n v="0"/>
    <n v="0"/>
    <n v="0"/>
    <n v="0"/>
    <s v="Dopiš SN"/>
  </r>
  <r>
    <n v="21"/>
    <n v="183"/>
    <m/>
    <m/>
    <x v="16"/>
    <s v="H"/>
    <m/>
    <m/>
    <m/>
    <m/>
    <m/>
    <m/>
    <n v="0"/>
    <n v="0"/>
    <n v="0"/>
    <n v="0"/>
    <n v="0"/>
    <n v="0"/>
    <n v="0"/>
    <n v="0"/>
    <n v="0"/>
    <m/>
  </r>
  <r>
    <n v="21"/>
    <n v="184"/>
    <s v=""/>
    <s v=""/>
    <x v="16"/>
    <s v="D"/>
    <m/>
    <m/>
    <m/>
    <m/>
    <m/>
    <m/>
    <n v="0"/>
    <n v="0"/>
    <n v="0"/>
    <n v="0"/>
    <n v="0"/>
    <n v="0"/>
    <n v="0"/>
    <n v="0"/>
    <n v="0"/>
    <s v="Dopiš SN"/>
  </r>
  <r>
    <n v="21"/>
    <n v="184"/>
    <m/>
    <m/>
    <x v="16"/>
    <s v="H"/>
    <m/>
    <m/>
    <m/>
    <m/>
    <m/>
    <m/>
    <n v="0"/>
    <n v="0"/>
    <n v="0"/>
    <n v="0"/>
    <n v="0"/>
    <n v="0"/>
    <n v="0"/>
    <n v="0"/>
    <n v="0"/>
    <m/>
  </r>
  <r>
    <n v="21"/>
    <n v="185"/>
    <s v=""/>
    <s v=""/>
    <x v="16"/>
    <s v="D"/>
    <m/>
    <m/>
    <m/>
    <m/>
    <m/>
    <m/>
    <n v="0"/>
    <n v="0"/>
    <n v="0"/>
    <n v="0"/>
    <n v="0"/>
    <n v="0"/>
    <n v="0"/>
    <n v="0"/>
    <n v="0"/>
    <s v="Dopiš SN"/>
  </r>
  <r>
    <n v="21"/>
    <n v="185"/>
    <m/>
    <m/>
    <x v="16"/>
    <s v="H"/>
    <m/>
    <m/>
    <m/>
    <m/>
    <m/>
    <m/>
    <n v="0"/>
    <n v="0"/>
    <n v="0"/>
    <n v="0"/>
    <n v="0"/>
    <n v="0"/>
    <n v="0"/>
    <n v="0"/>
    <n v="0"/>
    <m/>
  </r>
  <r>
    <n v="21"/>
    <n v="186"/>
    <s v=""/>
    <s v=""/>
    <x v="16"/>
    <s v="D"/>
    <m/>
    <m/>
    <m/>
    <m/>
    <m/>
    <m/>
    <n v="0"/>
    <n v="0"/>
    <n v="0"/>
    <n v="0"/>
    <n v="0"/>
    <n v="0"/>
    <n v="0"/>
    <n v="0"/>
    <n v="0"/>
    <s v="Dopiš SN"/>
  </r>
  <r>
    <n v="21"/>
    <n v="186"/>
    <m/>
    <m/>
    <x v="16"/>
    <s v="H"/>
    <m/>
    <m/>
    <m/>
    <m/>
    <m/>
    <m/>
    <n v="0"/>
    <n v="0"/>
    <n v="0"/>
    <n v="0"/>
    <n v="0"/>
    <n v="0"/>
    <n v="0"/>
    <n v="0"/>
    <n v="0"/>
    <m/>
  </r>
  <r>
    <n v="21"/>
    <n v="187"/>
    <s v=""/>
    <s v=""/>
    <x v="16"/>
    <s v="D"/>
    <m/>
    <m/>
    <m/>
    <m/>
    <m/>
    <m/>
    <n v="0"/>
    <n v="0"/>
    <n v="0"/>
    <n v="0"/>
    <n v="0"/>
    <n v="0"/>
    <n v="0"/>
    <n v="0"/>
    <n v="0"/>
    <s v="Dopiš SN"/>
  </r>
  <r>
    <n v="21"/>
    <n v="187"/>
    <m/>
    <m/>
    <x v="16"/>
    <s v="H"/>
    <m/>
    <m/>
    <m/>
    <m/>
    <m/>
    <m/>
    <n v="0"/>
    <n v="0"/>
    <n v="0"/>
    <n v="0"/>
    <n v="0"/>
    <n v="0"/>
    <n v="0"/>
    <n v="0"/>
    <n v="0"/>
    <m/>
  </r>
  <r>
    <n v="21"/>
    <n v="188"/>
    <s v=""/>
    <s v=""/>
    <x v="16"/>
    <s v="D"/>
    <m/>
    <m/>
    <m/>
    <m/>
    <m/>
    <m/>
    <n v="0"/>
    <n v="0"/>
    <n v="0"/>
    <n v="0"/>
    <n v="0"/>
    <n v="0"/>
    <n v="0"/>
    <n v="0"/>
    <n v="0"/>
    <s v="Dopiš SN"/>
  </r>
  <r>
    <n v="21"/>
    <n v="188"/>
    <m/>
    <m/>
    <x v="16"/>
    <s v="H"/>
    <m/>
    <m/>
    <m/>
    <m/>
    <m/>
    <m/>
    <n v="0"/>
    <n v="0"/>
    <n v="0"/>
    <n v="0"/>
    <n v="0"/>
    <n v="0"/>
    <n v="0"/>
    <n v="0"/>
    <n v="0"/>
    <m/>
  </r>
  <r>
    <n v="21"/>
    <n v="189"/>
    <s v=""/>
    <s v=""/>
    <x v="16"/>
    <s v="D"/>
    <m/>
    <m/>
    <m/>
    <m/>
    <m/>
    <m/>
    <n v="0"/>
    <n v="0"/>
    <n v="0"/>
    <n v="0"/>
    <n v="0"/>
    <n v="0"/>
    <n v="0"/>
    <n v="0"/>
    <n v="0"/>
    <s v="Dopiš SN"/>
  </r>
  <r>
    <n v="21"/>
    <n v="189"/>
    <m/>
    <m/>
    <x v="16"/>
    <s v="H"/>
    <m/>
    <m/>
    <m/>
    <m/>
    <m/>
    <m/>
    <n v="0"/>
    <n v="0"/>
    <n v="0"/>
    <n v="0"/>
    <n v="0"/>
    <n v="0"/>
    <n v="0"/>
    <n v="0"/>
    <n v="0"/>
    <m/>
  </r>
  <r>
    <n v="22"/>
    <n v="190"/>
    <s v=""/>
    <s v=""/>
    <x v="16"/>
    <s v="D"/>
    <m/>
    <m/>
    <m/>
    <m/>
    <m/>
    <m/>
    <n v="0"/>
    <n v="0"/>
    <n v="0"/>
    <n v="0"/>
    <n v="0"/>
    <n v="0"/>
    <n v="0"/>
    <n v="0"/>
    <n v="0"/>
    <s v="Dopiš SN"/>
  </r>
  <r>
    <n v="22"/>
    <n v="190"/>
    <m/>
    <m/>
    <x v="16"/>
    <s v="H"/>
    <m/>
    <m/>
    <m/>
    <m/>
    <m/>
    <m/>
    <n v="0"/>
    <n v="0"/>
    <n v="0"/>
    <n v="0"/>
    <n v="0"/>
    <n v="0"/>
    <n v="0"/>
    <n v="0"/>
    <n v="0"/>
    <m/>
  </r>
  <r>
    <n v="22"/>
    <n v="191"/>
    <s v=""/>
    <s v=""/>
    <x v="16"/>
    <s v="D"/>
    <m/>
    <m/>
    <m/>
    <m/>
    <m/>
    <m/>
    <n v="0"/>
    <n v="0"/>
    <n v="0"/>
    <n v="0"/>
    <n v="0"/>
    <n v="0"/>
    <n v="0"/>
    <n v="0"/>
    <n v="0"/>
    <s v="Dopiš SN"/>
  </r>
  <r>
    <n v="22"/>
    <n v="191"/>
    <m/>
    <m/>
    <x v="16"/>
    <s v="H"/>
    <m/>
    <m/>
    <m/>
    <m/>
    <m/>
    <m/>
    <n v="0"/>
    <n v="0"/>
    <n v="0"/>
    <n v="0"/>
    <n v="0"/>
    <n v="0"/>
    <n v="0"/>
    <n v="0"/>
    <n v="0"/>
    <m/>
  </r>
  <r>
    <n v="22"/>
    <n v="192"/>
    <s v=""/>
    <s v=""/>
    <x v="16"/>
    <s v="D"/>
    <m/>
    <m/>
    <m/>
    <m/>
    <m/>
    <m/>
    <n v="0"/>
    <n v="0"/>
    <n v="0"/>
    <n v="0"/>
    <n v="0"/>
    <n v="0"/>
    <n v="0"/>
    <n v="0"/>
    <n v="0"/>
    <s v="Dopiš SN"/>
  </r>
  <r>
    <n v="22"/>
    <n v="192"/>
    <m/>
    <m/>
    <x v="16"/>
    <s v="H"/>
    <m/>
    <m/>
    <m/>
    <m/>
    <m/>
    <m/>
    <n v="0"/>
    <n v="0"/>
    <n v="0"/>
    <n v="0"/>
    <n v="0"/>
    <n v="0"/>
    <n v="0"/>
    <n v="0"/>
    <n v="0"/>
    <m/>
  </r>
  <r>
    <n v="22"/>
    <n v="193"/>
    <s v=""/>
    <s v=""/>
    <x v="16"/>
    <s v="D"/>
    <m/>
    <m/>
    <m/>
    <m/>
    <m/>
    <m/>
    <n v="0"/>
    <n v="0"/>
    <n v="0"/>
    <n v="0"/>
    <n v="0"/>
    <n v="0"/>
    <n v="0"/>
    <n v="0"/>
    <n v="0"/>
    <s v="Dopiš SN"/>
  </r>
  <r>
    <n v="22"/>
    <n v="193"/>
    <m/>
    <m/>
    <x v="16"/>
    <s v="H"/>
    <m/>
    <m/>
    <m/>
    <m/>
    <m/>
    <m/>
    <n v="0"/>
    <n v="0"/>
    <n v="0"/>
    <n v="0"/>
    <n v="0"/>
    <n v="0"/>
    <n v="0"/>
    <n v="0"/>
    <n v="0"/>
    <m/>
  </r>
  <r>
    <n v="22"/>
    <n v="194"/>
    <s v=""/>
    <s v=""/>
    <x v="16"/>
    <s v="D"/>
    <m/>
    <m/>
    <m/>
    <m/>
    <m/>
    <m/>
    <n v="0"/>
    <n v="0"/>
    <n v="0"/>
    <n v="0"/>
    <n v="0"/>
    <n v="0"/>
    <n v="0"/>
    <n v="0"/>
    <n v="0"/>
    <s v="Dopiš SN"/>
  </r>
  <r>
    <n v="22"/>
    <n v="194"/>
    <m/>
    <m/>
    <x v="16"/>
    <s v="H"/>
    <m/>
    <m/>
    <m/>
    <m/>
    <m/>
    <m/>
    <n v="0"/>
    <n v="0"/>
    <n v="0"/>
    <n v="0"/>
    <n v="0"/>
    <n v="0"/>
    <n v="0"/>
    <n v="0"/>
    <n v="0"/>
    <m/>
  </r>
  <r>
    <n v="22"/>
    <n v="195"/>
    <s v=""/>
    <s v=""/>
    <x v="16"/>
    <s v="D"/>
    <m/>
    <m/>
    <m/>
    <m/>
    <m/>
    <m/>
    <n v="0"/>
    <n v="0"/>
    <n v="0"/>
    <n v="0"/>
    <n v="0"/>
    <n v="0"/>
    <n v="0"/>
    <n v="0"/>
    <n v="0"/>
    <s v="Dopiš SN"/>
  </r>
  <r>
    <n v="22"/>
    <n v="195"/>
    <m/>
    <m/>
    <x v="16"/>
    <s v="H"/>
    <m/>
    <m/>
    <m/>
    <m/>
    <m/>
    <m/>
    <n v="0"/>
    <n v="0"/>
    <n v="0"/>
    <n v="0"/>
    <n v="0"/>
    <n v="0"/>
    <n v="0"/>
    <n v="0"/>
    <n v="0"/>
    <m/>
  </r>
  <r>
    <n v="22"/>
    <n v="196"/>
    <s v=""/>
    <s v=""/>
    <x v="16"/>
    <s v="D"/>
    <m/>
    <m/>
    <m/>
    <m/>
    <m/>
    <m/>
    <n v="0"/>
    <n v="0"/>
    <n v="0"/>
    <n v="0"/>
    <n v="0"/>
    <n v="0"/>
    <n v="0"/>
    <n v="0"/>
    <n v="0"/>
    <s v="Dopiš SN"/>
  </r>
  <r>
    <n v="22"/>
    <n v="196"/>
    <m/>
    <m/>
    <x v="16"/>
    <s v="H"/>
    <m/>
    <m/>
    <m/>
    <m/>
    <m/>
    <m/>
    <n v="0"/>
    <n v="0"/>
    <n v="0"/>
    <n v="0"/>
    <n v="0"/>
    <n v="0"/>
    <n v="0"/>
    <n v="0"/>
    <n v="0"/>
    <m/>
  </r>
  <r>
    <n v="22"/>
    <n v="197"/>
    <s v=""/>
    <s v=""/>
    <x v="16"/>
    <s v="D"/>
    <m/>
    <m/>
    <m/>
    <m/>
    <m/>
    <m/>
    <n v="0"/>
    <n v="0"/>
    <n v="0"/>
    <n v="0"/>
    <n v="0"/>
    <n v="0"/>
    <n v="0"/>
    <n v="0"/>
    <n v="0"/>
    <s v="Dopiš SN"/>
  </r>
  <r>
    <n v="22"/>
    <n v="197"/>
    <m/>
    <m/>
    <x v="16"/>
    <s v="H"/>
    <m/>
    <m/>
    <m/>
    <m/>
    <m/>
    <m/>
    <n v="0"/>
    <n v="0"/>
    <n v="0"/>
    <n v="0"/>
    <n v="0"/>
    <n v="0"/>
    <n v="0"/>
    <n v="0"/>
    <n v="0"/>
    <m/>
  </r>
  <r>
    <n v="22"/>
    <n v="198"/>
    <s v=""/>
    <s v=""/>
    <x v="16"/>
    <s v="D"/>
    <m/>
    <m/>
    <m/>
    <m/>
    <m/>
    <m/>
    <n v="0"/>
    <n v="0"/>
    <n v="0"/>
    <n v="0"/>
    <n v="0"/>
    <n v="0"/>
    <n v="0"/>
    <n v="0"/>
    <n v="0"/>
    <s v="Dopiš SN"/>
  </r>
  <r>
    <n v="22"/>
    <n v="198"/>
    <m/>
    <m/>
    <x v="16"/>
    <s v="H"/>
    <m/>
    <m/>
    <m/>
    <m/>
    <m/>
    <m/>
    <n v="0"/>
    <n v="0"/>
    <n v="0"/>
    <n v="0"/>
    <n v="0"/>
    <n v="0"/>
    <n v="0"/>
    <n v="0"/>
    <n v="0"/>
    <m/>
  </r>
  <r>
    <m/>
    <n v="199"/>
    <s v=""/>
    <s v=""/>
    <x v="16"/>
    <s v="D"/>
    <m/>
    <m/>
    <m/>
    <m/>
    <m/>
    <m/>
    <n v="0"/>
    <n v="0"/>
    <n v="0"/>
    <n v="0"/>
    <n v="0"/>
    <n v="0"/>
    <n v="0"/>
    <n v="0"/>
    <n v="0"/>
    <s v="Dopiš SN"/>
  </r>
  <r>
    <m/>
    <n v="199"/>
    <m/>
    <m/>
    <x v="16"/>
    <s v="H"/>
    <m/>
    <m/>
    <m/>
    <m/>
    <m/>
    <m/>
    <n v="0"/>
    <n v="0"/>
    <n v="0"/>
    <n v="0"/>
    <n v="0"/>
    <n v="0"/>
    <n v="0"/>
    <n v="0"/>
    <n v="0"/>
    <m/>
  </r>
  <r>
    <m/>
    <n v="200"/>
    <s v=""/>
    <s v=""/>
    <x v="16"/>
    <s v="D"/>
    <m/>
    <m/>
    <m/>
    <m/>
    <m/>
    <m/>
    <n v="0"/>
    <n v="0"/>
    <n v="0"/>
    <n v="0"/>
    <n v="0"/>
    <n v="0"/>
    <n v="0"/>
    <n v="0"/>
    <n v="0"/>
    <s v="Dopiš SN"/>
  </r>
  <r>
    <m/>
    <n v="200"/>
    <m/>
    <m/>
    <x v="16"/>
    <s v="H"/>
    <m/>
    <m/>
    <m/>
    <m/>
    <m/>
    <m/>
    <n v="0"/>
    <n v="0"/>
    <n v="0"/>
    <n v="0"/>
    <n v="0"/>
    <n v="0"/>
    <n v="0"/>
    <n v="0"/>
    <n v="0"/>
    <m/>
  </r>
  <r>
    <m/>
    <m/>
    <m/>
    <m/>
    <x v="17"/>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2">
  <r>
    <x v="0"/>
    <n v="1"/>
    <s v="SK Černošice"/>
    <s v="HC Berounští Medvědi"/>
    <x v="0"/>
    <s v="D"/>
    <n v="1"/>
    <n v="0"/>
    <n v="1"/>
    <n v="0"/>
    <m/>
    <m/>
    <n v="1"/>
    <n v="0"/>
    <n v="0"/>
    <n v="0"/>
    <n v="1"/>
    <n v="1"/>
    <n v="3"/>
    <n v="0"/>
    <n v="-2"/>
  </r>
  <r>
    <x v="0"/>
    <n v="1"/>
    <m/>
    <m/>
    <x v="1"/>
    <s v="H"/>
    <n v="1"/>
    <n v="2"/>
    <n v="0"/>
    <n v="1"/>
    <m/>
    <m/>
    <n v="3"/>
    <n v="1"/>
    <n v="0"/>
    <n v="0"/>
    <n v="0"/>
    <n v="3"/>
    <n v="1"/>
    <n v="3"/>
    <n v="2"/>
  </r>
  <r>
    <x v="0"/>
    <n v="2"/>
    <s v="Slavoj Velké Popovice"/>
    <s v="HC Hvězda Praha "/>
    <x v="2"/>
    <s v="D"/>
    <n v="1"/>
    <n v="3"/>
    <n v="1"/>
    <n v="2"/>
    <m/>
    <m/>
    <n v="6"/>
    <n v="1"/>
    <n v="0"/>
    <n v="0"/>
    <n v="0"/>
    <n v="6"/>
    <n v="4"/>
    <n v="3"/>
    <n v="2"/>
  </r>
  <r>
    <x v="0"/>
    <n v="2"/>
    <m/>
    <m/>
    <x v="3"/>
    <s v="H"/>
    <n v="1"/>
    <n v="2"/>
    <n v="0"/>
    <n v="2"/>
    <m/>
    <m/>
    <n v="4"/>
    <n v="0"/>
    <n v="0"/>
    <n v="0"/>
    <n v="1"/>
    <n v="4"/>
    <n v="6"/>
    <n v="0"/>
    <n v="-2"/>
  </r>
  <r>
    <x v="0"/>
    <n v="3"/>
    <s v="HK LEV Slaný"/>
    <s v="HC Junior Mělník"/>
    <x v="4"/>
    <s v="D"/>
    <n v="1"/>
    <n v="1"/>
    <n v="0"/>
    <n v="4"/>
    <m/>
    <m/>
    <n v="5"/>
    <n v="1"/>
    <n v="0"/>
    <n v="0"/>
    <n v="0"/>
    <n v="5"/>
    <n v="1"/>
    <n v="3"/>
    <n v="4"/>
  </r>
  <r>
    <x v="0"/>
    <n v="3"/>
    <m/>
    <m/>
    <x v="5"/>
    <s v="H"/>
    <n v="1"/>
    <n v="1"/>
    <n v="0"/>
    <n v="0"/>
    <m/>
    <m/>
    <n v="1"/>
    <n v="0"/>
    <n v="0"/>
    <n v="0"/>
    <n v="1"/>
    <n v="1"/>
    <n v="5"/>
    <n v="0"/>
    <n v="-4"/>
  </r>
  <r>
    <x v="0"/>
    <n v="4"/>
    <s v="HC Poděbrady"/>
    <s v="HC Benátky n Jizerou B "/>
    <x v="6"/>
    <s v="D"/>
    <n v="1"/>
    <n v="0"/>
    <n v="0"/>
    <n v="1"/>
    <m/>
    <m/>
    <n v="1"/>
    <n v="0"/>
    <n v="0"/>
    <n v="0"/>
    <n v="1"/>
    <n v="1"/>
    <n v="6"/>
    <n v="0"/>
    <n v="-5"/>
  </r>
  <r>
    <x v="0"/>
    <n v="4"/>
    <m/>
    <m/>
    <x v="7"/>
    <s v="H"/>
    <n v="1"/>
    <n v="2"/>
    <n v="4"/>
    <n v="0"/>
    <m/>
    <m/>
    <n v="6"/>
    <n v="1"/>
    <n v="0"/>
    <n v="0"/>
    <n v="0"/>
    <n v="6"/>
    <n v="1"/>
    <n v="3"/>
    <n v="5"/>
  </r>
  <r>
    <x v="0"/>
    <n v="5"/>
    <s v="HC Rytíři Vlašim"/>
    <s v="HC Žabonosy"/>
    <x v="8"/>
    <s v="D"/>
    <n v="1"/>
    <n v="0"/>
    <n v="0"/>
    <n v="1"/>
    <m/>
    <m/>
    <n v="1"/>
    <n v="0"/>
    <n v="0"/>
    <n v="0"/>
    <n v="1"/>
    <n v="1"/>
    <n v="4"/>
    <n v="0"/>
    <n v="-3"/>
  </r>
  <r>
    <x v="0"/>
    <n v="5"/>
    <m/>
    <m/>
    <x v="9"/>
    <s v="H"/>
    <n v="1"/>
    <n v="2"/>
    <n v="0"/>
    <n v="2"/>
    <m/>
    <m/>
    <n v="4"/>
    <n v="1"/>
    <n v="0"/>
    <n v="0"/>
    <n v="0"/>
    <n v="4"/>
    <n v="1"/>
    <n v="3"/>
    <n v="3"/>
  </r>
  <r>
    <x v="0"/>
    <n v="6"/>
    <s v="HC Čáslav"/>
    <s v="SK Sršni Kutná Hora"/>
    <x v="10"/>
    <s v="D"/>
    <n v="1"/>
    <n v="1"/>
    <n v="0"/>
    <n v="3"/>
    <m/>
    <m/>
    <n v="4"/>
    <n v="1"/>
    <n v="0"/>
    <n v="0"/>
    <n v="0"/>
    <n v="4"/>
    <n v="2"/>
    <n v="3"/>
    <n v="2"/>
  </r>
  <r>
    <x v="0"/>
    <n v="6"/>
    <m/>
    <m/>
    <x v="11"/>
    <s v="H"/>
    <n v="1"/>
    <n v="0"/>
    <n v="0"/>
    <n v="2"/>
    <m/>
    <m/>
    <n v="2"/>
    <n v="0"/>
    <n v="0"/>
    <n v="0"/>
    <n v="1"/>
    <n v="2"/>
    <n v="4"/>
    <n v="0"/>
    <n v="-2"/>
  </r>
  <r>
    <x v="0"/>
    <n v="7"/>
    <s v="HC LEV Benešov"/>
    <s v="BK Mladá Boleslav B"/>
    <x v="12"/>
    <s v="D"/>
    <n v="1"/>
    <n v="4"/>
    <n v="2"/>
    <n v="2"/>
    <m/>
    <m/>
    <n v="8"/>
    <n v="1"/>
    <n v="0"/>
    <n v="0"/>
    <n v="0"/>
    <n v="8"/>
    <n v="4"/>
    <n v="3"/>
    <n v="4"/>
  </r>
  <r>
    <x v="0"/>
    <n v="7"/>
    <m/>
    <m/>
    <x v="13"/>
    <s v="H"/>
    <n v="1"/>
    <n v="1"/>
    <n v="2"/>
    <n v="1"/>
    <m/>
    <m/>
    <n v="4"/>
    <n v="0"/>
    <n v="0"/>
    <n v="0"/>
    <n v="1"/>
    <n v="4"/>
    <n v="8"/>
    <n v="0"/>
    <n v="-4"/>
  </r>
  <r>
    <x v="0"/>
    <n v="8"/>
    <s v="HC Rakovník"/>
    <s v="Flyers Hockey team"/>
    <x v="14"/>
    <s v="D"/>
    <n v="1"/>
    <n v="0"/>
    <n v="2"/>
    <n v="2"/>
    <m/>
    <m/>
    <n v="4"/>
    <n v="0"/>
    <n v="0"/>
    <n v="0"/>
    <n v="1"/>
    <n v="4"/>
    <n v="5"/>
    <n v="0"/>
    <n v="-1"/>
  </r>
  <r>
    <x v="0"/>
    <n v="8"/>
    <m/>
    <m/>
    <x v="15"/>
    <s v="H"/>
    <n v="1"/>
    <n v="1"/>
    <n v="1"/>
    <n v="3"/>
    <m/>
    <m/>
    <n v="5"/>
    <n v="1"/>
    <n v="0"/>
    <n v="0"/>
    <n v="0"/>
    <n v="5"/>
    <n v="4"/>
    <n v="3"/>
    <n v="1"/>
  </r>
  <r>
    <x v="1"/>
    <n v="9"/>
    <s v="HC Berounští Medvědi"/>
    <s v="HC Junior Mělník"/>
    <x v="1"/>
    <s v="D"/>
    <n v="1"/>
    <n v="0"/>
    <n v="2"/>
    <n v="3"/>
    <m/>
    <m/>
    <n v="5"/>
    <n v="1"/>
    <n v="0"/>
    <n v="0"/>
    <n v="0"/>
    <n v="5"/>
    <n v="2"/>
    <n v="3"/>
    <n v="3"/>
  </r>
  <r>
    <x v="1"/>
    <n v="9"/>
    <m/>
    <m/>
    <x v="5"/>
    <s v="H"/>
    <n v="1"/>
    <n v="0"/>
    <n v="1"/>
    <n v="1"/>
    <m/>
    <m/>
    <n v="2"/>
    <n v="0"/>
    <n v="0"/>
    <n v="0"/>
    <n v="1"/>
    <n v="2"/>
    <n v="5"/>
    <n v="0"/>
    <n v="-3"/>
  </r>
  <r>
    <x v="1"/>
    <n v="10"/>
    <s v="HC Hvězda Praha "/>
    <s v="HK LEV Slaný"/>
    <x v="3"/>
    <s v="D"/>
    <n v="1"/>
    <n v="1"/>
    <n v="0"/>
    <n v="1"/>
    <m/>
    <m/>
    <n v="2"/>
    <n v="0"/>
    <n v="0"/>
    <n v="0"/>
    <n v="1"/>
    <n v="2"/>
    <n v="7"/>
    <n v="0"/>
    <n v="-5"/>
  </r>
  <r>
    <x v="1"/>
    <n v="10"/>
    <m/>
    <m/>
    <x v="4"/>
    <s v="H"/>
    <n v="1"/>
    <n v="2"/>
    <n v="1"/>
    <n v="4"/>
    <m/>
    <m/>
    <n v="7"/>
    <n v="1"/>
    <n v="0"/>
    <n v="0"/>
    <n v="0"/>
    <n v="7"/>
    <n v="2"/>
    <n v="3"/>
    <n v="5"/>
  </r>
  <r>
    <x v="1"/>
    <n v="11"/>
    <s v="SK Černošice"/>
    <s v="HC Rakovník"/>
    <x v="0"/>
    <s v="D"/>
    <n v="1"/>
    <n v="1"/>
    <n v="2"/>
    <n v="2"/>
    <m/>
    <m/>
    <n v="5"/>
    <n v="1"/>
    <n v="0"/>
    <n v="0"/>
    <n v="0"/>
    <n v="5"/>
    <n v="3"/>
    <n v="3"/>
    <n v="2"/>
  </r>
  <r>
    <x v="1"/>
    <n v="11"/>
    <m/>
    <m/>
    <x v="14"/>
    <s v="H"/>
    <n v="1"/>
    <n v="0"/>
    <n v="1"/>
    <n v="2"/>
    <m/>
    <m/>
    <n v="3"/>
    <n v="0"/>
    <n v="0"/>
    <n v="0"/>
    <n v="1"/>
    <n v="3"/>
    <n v="5"/>
    <n v="0"/>
    <n v="-2"/>
  </r>
  <r>
    <x v="1"/>
    <n v="12"/>
    <s v="HC Benátky n Jizerou B "/>
    <s v="BK Mladá Boleslav B"/>
    <x v="7"/>
    <s v="D"/>
    <n v="1"/>
    <n v="1"/>
    <n v="3"/>
    <n v="0"/>
    <m/>
    <m/>
    <n v="4"/>
    <n v="0"/>
    <n v="0"/>
    <n v="1"/>
    <n v="0"/>
    <n v="4"/>
    <n v="5"/>
    <n v="1"/>
    <n v="-1"/>
  </r>
  <r>
    <x v="1"/>
    <n v="12"/>
    <m/>
    <m/>
    <x v="13"/>
    <s v="H"/>
    <n v="1"/>
    <n v="1"/>
    <n v="2"/>
    <n v="1"/>
    <n v="1"/>
    <m/>
    <n v="5"/>
    <n v="0"/>
    <n v="1"/>
    <n v="0"/>
    <n v="0"/>
    <n v="5"/>
    <n v="4"/>
    <n v="2"/>
    <n v="1"/>
  </r>
  <r>
    <x v="1"/>
    <n v="13"/>
    <s v="SK Sršni Kutná Hora"/>
    <s v="HC LEV Benešov"/>
    <x v="11"/>
    <s v="D"/>
    <n v="1"/>
    <n v="1"/>
    <n v="1"/>
    <n v="3"/>
    <m/>
    <m/>
    <n v="5"/>
    <n v="0"/>
    <n v="0"/>
    <n v="0"/>
    <n v="1"/>
    <n v="5"/>
    <n v="10"/>
    <n v="0"/>
    <n v="-5"/>
  </r>
  <r>
    <x v="1"/>
    <n v="13"/>
    <m/>
    <m/>
    <x v="12"/>
    <s v="H"/>
    <n v="1"/>
    <n v="3"/>
    <n v="4"/>
    <n v="3"/>
    <m/>
    <m/>
    <n v="10"/>
    <n v="1"/>
    <n v="0"/>
    <n v="0"/>
    <n v="0"/>
    <n v="10"/>
    <n v="5"/>
    <n v="3"/>
    <n v="5"/>
  </r>
  <r>
    <x v="1"/>
    <n v="14"/>
    <s v="HC Žabonosy"/>
    <s v="HC Čáslav"/>
    <x v="9"/>
    <s v="D"/>
    <n v="1"/>
    <n v="0"/>
    <n v="1"/>
    <n v="1"/>
    <n v="1"/>
    <m/>
    <n v="3"/>
    <n v="0"/>
    <n v="1"/>
    <n v="0"/>
    <n v="0"/>
    <n v="3"/>
    <n v="2"/>
    <n v="2"/>
    <n v="1"/>
  </r>
  <r>
    <x v="1"/>
    <n v="14"/>
    <m/>
    <m/>
    <x v="10"/>
    <s v="H"/>
    <n v="1"/>
    <n v="0"/>
    <n v="2"/>
    <n v="0"/>
    <m/>
    <m/>
    <n v="2"/>
    <n v="0"/>
    <n v="0"/>
    <n v="1"/>
    <n v="0"/>
    <n v="2"/>
    <n v="3"/>
    <n v="1"/>
    <n v="-1"/>
  </r>
  <r>
    <x v="1"/>
    <n v="15"/>
    <s v="HC Poděbrady"/>
    <s v="HC Rytíři Vlašim"/>
    <x v="6"/>
    <s v="D"/>
    <n v="1"/>
    <n v="0"/>
    <n v="0"/>
    <n v="4"/>
    <n v="1"/>
    <m/>
    <n v="5"/>
    <n v="0"/>
    <n v="1"/>
    <n v="0"/>
    <n v="0"/>
    <n v="5"/>
    <n v="4"/>
    <n v="2"/>
    <n v="1"/>
  </r>
  <r>
    <x v="1"/>
    <n v="15"/>
    <m/>
    <m/>
    <x v="8"/>
    <s v="H"/>
    <n v="1"/>
    <n v="1"/>
    <n v="2"/>
    <n v="1"/>
    <m/>
    <m/>
    <n v="4"/>
    <n v="0"/>
    <n v="0"/>
    <n v="1"/>
    <n v="0"/>
    <n v="4"/>
    <n v="5"/>
    <n v="1"/>
    <n v="-1"/>
  </r>
  <r>
    <x v="1"/>
    <n v="16"/>
    <s v="Flyers Hockey team"/>
    <s v="Slavoj Velké Popovice"/>
    <x v="15"/>
    <s v="D"/>
    <n v="1"/>
    <n v="0"/>
    <n v="1"/>
    <n v="2"/>
    <m/>
    <m/>
    <n v="3"/>
    <n v="0"/>
    <n v="0"/>
    <n v="0"/>
    <n v="1"/>
    <n v="3"/>
    <n v="5"/>
    <n v="0"/>
    <n v="-2"/>
  </r>
  <r>
    <x v="1"/>
    <n v="16"/>
    <m/>
    <m/>
    <x v="2"/>
    <s v="H"/>
    <n v="1"/>
    <n v="3"/>
    <n v="1"/>
    <n v="1"/>
    <m/>
    <m/>
    <n v="5"/>
    <n v="1"/>
    <n v="0"/>
    <n v="0"/>
    <n v="0"/>
    <n v="5"/>
    <n v="3"/>
    <n v="3"/>
    <n v="2"/>
  </r>
  <r>
    <x v="2"/>
    <n v="17"/>
    <s v="HC Rakovník"/>
    <s v="HC Berounští Medvědi"/>
    <x v="14"/>
    <s v="D"/>
    <n v="1"/>
    <n v="2"/>
    <n v="2"/>
    <n v="2"/>
    <m/>
    <m/>
    <n v="6"/>
    <n v="1"/>
    <n v="0"/>
    <n v="0"/>
    <n v="0"/>
    <n v="6"/>
    <n v="2"/>
    <n v="3"/>
    <n v="4"/>
  </r>
  <r>
    <x v="2"/>
    <n v="17"/>
    <m/>
    <m/>
    <x v="1"/>
    <s v="H"/>
    <n v="1"/>
    <n v="2"/>
    <n v="0"/>
    <n v="0"/>
    <m/>
    <m/>
    <n v="2"/>
    <n v="0"/>
    <n v="0"/>
    <n v="0"/>
    <n v="1"/>
    <n v="2"/>
    <n v="6"/>
    <n v="0"/>
    <n v="-4"/>
  </r>
  <r>
    <x v="2"/>
    <n v="18"/>
    <s v="Slavoj Velké Popovice"/>
    <s v="SK Černošice"/>
    <x v="2"/>
    <s v="D"/>
    <n v="1"/>
    <n v="0"/>
    <n v="1"/>
    <n v="0"/>
    <m/>
    <m/>
    <n v="1"/>
    <n v="0"/>
    <n v="0"/>
    <n v="1"/>
    <n v="0"/>
    <n v="1"/>
    <n v="2"/>
    <n v="1"/>
    <n v="-1"/>
  </r>
  <r>
    <x v="2"/>
    <n v="18"/>
    <m/>
    <m/>
    <x v="0"/>
    <s v="H"/>
    <n v="1"/>
    <n v="0"/>
    <n v="1"/>
    <n v="0"/>
    <n v="1"/>
    <m/>
    <n v="2"/>
    <n v="0"/>
    <n v="1"/>
    <n v="0"/>
    <n v="0"/>
    <n v="2"/>
    <n v="1"/>
    <n v="2"/>
    <n v="1"/>
  </r>
  <r>
    <x v="2"/>
    <n v="19"/>
    <s v="HC Junior Mělník"/>
    <s v="HC Hvězda Praha "/>
    <x v="5"/>
    <s v="D"/>
    <n v="1"/>
    <n v="2"/>
    <n v="1"/>
    <n v="1"/>
    <n v="1"/>
    <m/>
    <n v="5"/>
    <n v="0"/>
    <n v="1"/>
    <n v="0"/>
    <n v="0"/>
    <n v="5"/>
    <n v="4"/>
    <n v="2"/>
    <n v="1"/>
  </r>
  <r>
    <x v="2"/>
    <n v="19"/>
    <m/>
    <m/>
    <x v="3"/>
    <s v="H"/>
    <n v="1"/>
    <n v="3"/>
    <n v="1"/>
    <n v="0"/>
    <m/>
    <m/>
    <n v="4"/>
    <n v="0"/>
    <n v="0"/>
    <n v="1"/>
    <n v="0"/>
    <n v="4"/>
    <n v="5"/>
    <n v="1"/>
    <n v="-1"/>
  </r>
  <r>
    <x v="2"/>
    <n v="20"/>
    <s v="HC Rytíři Vlašim"/>
    <s v="HC Benátky n Jizerou B "/>
    <x v="8"/>
    <s v="D"/>
    <n v="1"/>
    <n v="2"/>
    <n v="0"/>
    <n v="0"/>
    <m/>
    <m/>
    <n v="2"/>
    <n v="0"/>
    <n v="0"/>
    <n v="0"/>
    <n v="1"/>
    <n v="2"/>
    <n v="6"/>
    <n v="0"/>
    <n v="-4"/>
  </r>
  <r>
    <x v="2"/>
    <n v="20"/>
    <m/>
    <m/>
    <x v="7"/>
    <s v="H"/>
    <n v="1"/>
    <n v="3"/>
    <n v="1"/>
    <n v="2"/>
    <m/>
    <m/>
    <n v="6"/>
    <n v="1"/>
    <n v="0"/>
    <n v="0"/>
    <n v="0"/>
    <n v="6"/>
    <n v="2"/>
    <n v="3"/>
    <n v="4"/>
  </r>
  <r>
    <x v="2"/>
    <n v="21"/>
    <s v="HC Čáslav"/>
    <s v="HC Poděbrady"/>
    <x v="10"/>
    <s v="D"/>
    <n v="1"/>
    <n v="4"/>
    <n v="0"/>
    <n v="2"/>
    <m/>
    <m/>
    <n v="6"/>
    <n v="1"/>
    <n v="0"/>
    <n v="0"/>
    <n v="0"/>
    <n v="6"/>
    <n v="2"/>
    <n v="3"/>
    <n v="4"/>
  </r>
  <r>
    <x v="2"/>
    <n v="21"/>
    <m/>
    <m/>
    <x v="6"/>
    <s v="H"/>
    <n v="1"/>
    <n v="2"/>
    <n v="0"/>
    <n v="0"/>
    <m/>
    <m/>
    <n v="2"/>
    <n v="0"/>
    <n v="0"/>
    <n v="0"/>
    <n v="1"/>
    <n v="2"/>
    <n v="6"/>
    <n v="0"/>
    <n v="-4"/>
  </r>
  <r>
    <x v="2"/>
    <n v="22"/>
    <s v="HC LEV Benešov"/>
    <s v="HC Žabonosy"/>
    <x v="12"/>
    <s v="D"/>
    <n v="1"/>
    <n v="1"/>
    <n v="2"/>
    <n v="2"/>
    <m/>
    <m/>
    <n v="5"/>
    <n v="1"/>
    <n v="0"/>
    <n v="0"/>
    <n v="0"/>
    <n v="5"/>
    <n v="4"/>
    <n v="3"/>
    <n v="1"/>
  </r>
  <r>
    <x v="2"/>
    <n v="22"/>
    <m/>
    <m/>
    <x v="9"/>
    <s v="H"/>
    <n v="1"/>
    <n v="0"/>
    <n v="2"/>
    <n v="2"/>
    <m/>
    <m/>
    <n v="4"/>
    <n v="0"/>
    <n v="0"/>
    <n v="0"/>
    <n v="1"/>
    <n v="4"/>
    <n v="5"/>
    <n v="0"/>
    <n v="-1"/>
  </r>
  <r>
    <x v="2"/>
    <n v="23"/>
    <s v="BK Mladá Boleslav B"/>
    <s v="SK Sršni Kutná Hora"/>
    <x v="13"/>
    <s v="D"/>
    <n v="1"/>
    <n v="1"/>
    <n v="1"/>
    <n v="2"/>
    <m/>
    <m/>
    <n v="4"/>
    <n v="0"/>
    <n v="0"/>
    <n v="1"/>
    <n v="0"/>
    <n v="4"/>
    <n v="5"/>
    <n v="1"/>
    <n v="-1"/>
  </r>
  <r>
    <x v="2"/>
    <n v="23"/>
    <m/>
    <m/>
    <x v="11"/>
    <s v="H"/>
    <n v="1"/>
    <n v="2"/>
    <n v="1"/>
    <n v="1"/>
    <n v="1"/>
    <m/>
    <n v="5"/>
    <n v="0"/>
    <n v="1"/>
    <n v="0"/>
    <n v="0"/>
    <n v="5"/>
    <n v="4"/>
    <n v="2"/>
    <n v="1"/>
  </r>
  <r>
    <x v="2"/>
    <n v="24"/>
    <s v="HK LEV Slaný"/>
    <s v="Flyers Hockey team"/>
    <x v="4"/>
    <s v="D"/>
    <n v="1"/>
    <n v="1"/>
    <n v="2"/>
    <n v="1"/>
    <m/>
    <m/>
    <n v="4"/>
    <n v="0"/>
    <n v="0"/>
    <n v="1"/>
    <n v="0"/>
    <n v="4"/>
    <n v="5"/>
    <n v="1"/>
    <n v="-1"/>
  </r>
  <r>
    <x v="2"/>
    <n v="24"/>
    <m/>
    <m/>
    <x v="15"/>
    <s v="H"/>
    <n v="1"/>
    <n v="0"/>
    <n v="2"/>
    <n v="2"/>
    <n v="1"/>
    <m/>
    <n v="5"/>
    <n v="0"/>
    <n v="1"/>
    <n v="0"/>
    <n v="0"/>
    <n v="5"/>
    <n v="4"/>
    <n v="2"/>
    <n v="1"/>
  </r>
  <r>
    <x v="3"/>
    <n v="25"/>
    <s v="HC Poděbrady"/>
    <s v="SK Černošice"/>
    <x v="6"/>
    <s v="D"/>
    <n v="1"/>
    <n v="0"/>
    <n v="0"/>
    <n v="0"/>
    <m/>
    <m/>
    <n v="0"/>
    <n v="0"/>
    <n v="0"/>
    <n v="0"/>
    <n v="1"/>
    <n v="0"/>
    <n v="3"/>
    <n v="0"/>
    <n v="-3"/>
  </r>
  <r>
    <x v="3"/>
    <n v="25"/>
    <m/>
    <m/>
    <x v="0"/>
    <s v="H"/>
    <n v="1"/>
    <n v="1"/>
    <n v="1"/>
    <n v="1"/>
    <m/>
    <m/>
    <n v="3"/>
    <n v="1"/>
    <n v="0"/>
    <n v="0"/>
    <n v="0"/>
    <n v="3"/>
    <n v="0"/>
    <n v="3"/>
    <n v="3"/>
  </r>
  <r>
    <x v="3"/>
    <n v="26"/>
    <s v="HC Rytíři Vlašim"/>
    <s v="HC Rakovník"/>
    <x v="8"/>
    <s v="D"/>
    <n v="1"/>
    <n v="1"/>
    <n v="0"/>
    <n v="2"/>
    <m/>
    <m/>
    <n v="3"/>
    <n v="0"/>
    <n v="0"/>
    <n v="0"/>
    <n v="1"/>
    <n v="3"/>
    <n v="8"/>
    <n v="0"/>
    <n v="-5"/>
  </r>
  <r>
    <x v="3"/>
    <n v="26"/>
    <m/>
    <m/>
    <x v="14"/>
    <s v="H"/>
    <n v="1"/>
    <n v="1"/>
    <n v="5"/>
    <n v="2"/>
    <m/>
    <m/>
    <n v="8"/>
    <n v="1"/>
    <n v="0"/>
    <n v="0"/>
    <n v="0"/>
    <n v="8"/>
    <n v="3"/>
    <n v="3"/>
    <n v="5"/>
  </r>
  <r>
    <x v="3"/>
    <n v="27"/>
    <s v="HC Čáslav"/>
    <s v="Slavoj Velké Popovice"/>
    <x v="10"/>
    <s v="D"/>
    <n v="1"/>
    <n v="0"/>
    <n v="2"/>
    <n v="1"/>
    <m/>
    <m/>
    <n v="3"/>
    <n v="0"/>
    <n v="0"/>
    <n v="1"/>
    <n v="0"/>
    <n v="3"/>
    <n v="4"/>
    <n v="1"/>
    <n v="-1"/>
  </r>
  <r>
    <x v="3"/>
    <n v="27"/>
    <m/>
    <m/>
    <x v="2"/>
    <s v="H"/>
    <n v="1"/>
    <n v="1"/>
    <n v="1"/>
    <n v="1"/>
    <n v="1"/>
    <m/>
    <n v="4"/>
    <n v="0"/>
    <n v="1"/>
    <n v="0"/>
    <n v="0"/>
    <n v="4"/>
    <n v="3"/>
    <n v="2"/>
    <n v="1"/>
  </r>
  <r>
    <x v="3"/>
    <n v="28"/>
    <s v="HC LEV Benešov"/>
    <s v="HK LEV Slaný"/>
    <x v="12"/>
    <s v="D"/>
    <n v="1"/>
    <n v="3"/>
    <n v="1"/>
    <n v="2"/>
    <m/>
    <m/>
    <n v="6"/>
    <n v="1"/>
    <n v="0"/>
    <n v="0"/>
    <n v="0"/>
    <n v="6"/>
    <n v="2"/>
    <n v="3"/>
    <n v="4"/>
  </r>
  <r>
    <x v="3"/>
    <n v="28"/>
    <m/>
    <m/>
    <x v="4"/>
    <s v="H"/>
    <n v="1"/>
    <n v="0"/>
    <n v="0"/>
    <n v="2"/>
    <m/>
    <m/>
    <n v="2"/>
    <n v="0"/>
    <n v="0"/>
    <n v="0"/>
    <n v="1"/>
    <n v="2"/>
    <n v="6"/>
    <n v="0"/>
    <n v="-4"/>
  </r>
  <r>
    <x v="3"/>
    <n v="29"/>
    <s v="BK Mladá Boleslav B"/>
    <s v="HC Junior Mělník"/>
    <x v="13"/>
    <s v="D"/>
    <n v="1"/>
    <n v="2"/>
    <n v="1"/>
    <n v="0"/>
    <m/>
    <m/>
    <n v="3"/>
    <n v="0"/>
    <n v="0"/>
    <n v="0"/>
    <n v="1"/>
    <n v="3"/>
    <n v="5"/>
    <n v="0"/>
    <n v="-2"/>
  </r>
  <r>
    <x v="3"/>
    <n v="29"/>
    <m/>
    <m/>
    <x v="5"/>
    <s v="H"/>
    <n v="1"/>
    <n v="0"/>
    <n v="2"/>
    <n v="3"/>
    <m/>
    <m/>
    <n v="5"/>
    <n v="1"/>
    <n v="0"/>
    <n v="0"/>
    <n v="0"/>
    <n v="5"/>
    <n v="3"/>
    <n v="3"/>
    <n v="2"/>
  </r>
  <r>
    <x v="3"/>
    <n v="30"/>
    <s v="SK Sršni Kutná Hora"/>
    <s v="HC Hvězda Praha "/>
    <x v="11"/>
    <s v="D"/>
    <n v="1"/>
    <n v="0"/>
    <n v="1"/>
    <n v="1"/>
    <m/>
    <m/>
    <n v="2"/>
    <n v="0"/>
    <n v="0"/>
    <n v="0"/>
    <n v="1"/>
    <n v="2"/>
    <n v="4"/>
    <n v="0"/>
    <n v="-2"/>
  </r>
  <r>
    <x v="3"/>
    <n v="30"/>
    <m/>
    <m/>
    <x v="3"/>
    <s v="H"/>
    <n v="1"/>
    <n v="4"/>
    <n v="0"/>
    <n v="0"/>
    <m/>
    <m/>
    <n v="4"/>
    <n v="1"/>
    <n v="0"/>
    <n v="0"/>
    <n v="0"/>
    <n v="4"/>
    <n v="2"/>
    <n v="3"/>
    <n v="2"/>
  </r>
  <r>
    <x v="3"/>
    <n v="31"/>
    <s v="HC Benátky n Jizerou B "/>
    <s v="HC Berounští Medvědi"/>
    <x v="7"/>
    <s v="D"/>
    <n v="1"/>
    <n v="1"/>
    <n v="0"/>
    <n v="1"/>
    <m/>
    <m/>
    <n v="2"/>
    <n v="0"/>
    <n v="0"/>
    <n v="0"/>
    <n v="1"/>
    <n v="2"/>
    <n v="3"/>
    <n v="0"/>
    <n v="-1"/>
  </r>
  <r>
    <x v="3"/>
    <n v="31"/>
    <m/>
    <m/>
    <x v="1"/>
    <s v="H"/>
    <n v="1"/>
    <n v="0"/>
    <n v="3"/>
    <n v="0"/>
    <m/>
    <m/>
    <n v="3"/>
    <n v="1"/>
    <n v="0"/>
    <n v="0"/>
    <n v="0"/>
    <n v="3"/>
    <n v="2"/>
    <n v="3"/>
    <n v="1"/>
  </r>
  <r>
    <x v="3"/>
    <n v="32"/>
    <s v="HC Žabonosy"/>
    <s v="Flyers Hockey team"/>
    <x v="9"/>
    <s v="D"/>
    <n v="1"/>
    <n v="1"/>
    <n v="1"/>
    <n v="3"/>
    <m/>
    <m/>
    <n v="5"/>
    <n v="0"/>
    <n v="0"/>
    <n v="0"/>
    <n v="1"/>
    <n v="5"/>
    <n v="9"/>
    <n v="0"/>
    <n v="-4"/>
  </r>
  <r>
    <x v="3"/>
    <n v="32"/>
    <m/>
    <m/>
    <x v="15"/>
    <s v="H"/>
    <n v="1"/>
    <n v="3"/>
    <n v="5"/>
    <n v="1"/>
    <m/>
    <m/>
    <n v="9"/>
    <n v="1"/>
    <n v="0"/>
    <n v="0"/>
    <n v="0"/>
    <n v="9"/>
    <n v="5"/>
    <n v="3"/>
    <n v="4"/>
  </r>
  <r>
    <x v="4"/>
    <n v="33"/>
    <s v="SK Černošice"/>
    <s v="HC Rytíři Vlašim"/>
    <x v="0"/>
    <s v="D"/>
    <n v="1"/>
    <n v="3"/>
    <n v="0"/>
    <n v="0"/>
    <m/>
    <m/>
    <n v="3"/>
    <n v="0"/>
    <n v="0"/>
    <n v="0"/>
    <n v="1"/>
    <n v="3"/>
    <n v="4"/>
    <n v="0"/>
    <n v="-1"/>
  </r>
  <r>
    <x v="4"/>
    <n v="33"/>
    <m/>
    <m/>
    <x v="8"/>
    <s v="H"/>
    <n v="1"/>
    <n v="0"/>
    <n v="1"/>
    <n v="3"/>
    <m/>
    <m/>
    <n v="4"/>
    <n v="1"/>
    <n v="0"/>
    <n v="0"/>
    <n v="0"/>
    <n v="4"/>
    <n v="3"/>
    <n v="3"/>
    <n v="1"/>
  </r>
  <r>
    <x v="4"/>
    <n v="34"/>
    <s v="HC Rakovník"/>
    <s v="HC Poděbrady"/>
    <x v="14"/>
    <s v="D"/>
    <n v="1"/>
    <n v="1"/>
    <n v="2"/>
    <n v="1"/>
    <m/>
    <m/>
    <n v="4"/>
    <n v="1"/>
    <n v="0"/>
    <n v="0"/>
    <n v="0"/>
    <n v="4"/>
    <n v="2"/>
    <n v="3"/>
    <n v="2"/>
  </r>
  <r>
    <x v="4"/>
    <n v="34"/>
    <m/>
    <m/>
    <x v="6"/>
    <s v="H"/>
    <n v="1"/>
    <n v="0"/>
    <n v="1"/>
    <n v="1"/>
    <m/>
    <m/>
    <n v="2"/>
    <n v="0"/>
    <n v="0"/>
    <n v="0"/>
    <n v="1"/>
    <n v="2"/>
    <n v="4"/>
    <n v="0"/>
    <n v="-2"/>
  </r>
  <r>
    <x v="4"/>
    <n v="35"/>
    <s v="Slavoj Velké Popovice"/>
    <s v="HC Žabonosy"/>
    <x v="2"/>
    <s v="D"/>
    <n v="1"/>
    <n v="2"/>
    <n v="2"/>
    <n v="1"/>
    <m/>
    <m/>
    <n v="5"/>
    <n v="1"/>
    <n v="0"/>
    <n v="0"/>
    <n v="0"/>
    <n v="5"/>
    <n v="1"/>
    <n v="3"/>
    <n v="4"/>
  </r>
  <r>
    <x v="4"/>
    <n v="35"/>
    <m/>
    <m/>
    <x v="9"/>
    <s v="H"/>
    <n v="1"/>
    <n v="1"/>
    <n v="0"/>
    <n v="0"/>
    <m/>
    <m/>
    <n v="1"/>
    <n v="0"/>
    <n v="0"/>
    <n v="0"/>
    <n v="1"/>
    <n v="1"/>
    <n v="5"/>
    <n v="0"/>
    <n v="-4"/>
  </r>
  <r>
    <x v="4"/>
    <n v="36"/>
    <s v="HK LEV Slaný"/>
    <s v="SK Sršni Kutná Hora"/>
    <x v="4"/>
    <s v="D"/>
    <n v="1"/>
    <n v="2"/>
    <n v="4"/>
    <n v="1"/>
    <m/>
    <m/>
    <n v="7"/>
    <n v="1"/>
    <n v="0"/>
    <n v="0"/>
    <n v="0"/>
    <n v="7"/>
    <n v="3"/>
    <n v="3"/>
    <n v="4"/>
  </r>
  <r>
    <x v="4"/>
    <n v="36"/>
    <m/>
    <m/>
    <x v="11"/>
    <s v="H"/>
    <n v="1"/>
    <n v="1"/>
    <n v="1"/>
    <n v="1"/>
    <m/>
    <m/>
    <n v="3"/>
    <n v="0"/>
    <n v="0"/>
    <n v="0"/>
    <n v="1"/>
    <n v="3"/>
    <n v="7"/>
    <n v="0"/>
    <n v="-4"/>
  </r>
  <r>
    <x v="4"/>
    <n v="37"/>
    <s v="HC Junior Mělník"/>
    <s v="HC Benátky n Jizerou B "/>
    <x v="5"/>
    <s v="D"/>
    <n v="1"/>
    <n v="1"/>
    <n v="1"/>
    <n v="0"/>
    <m/>
    <m/>
    <n v="2"/>
    <n v="0"/>
    <n v="0"/>
    <n v="0"/>
    <n v="1"/>
    <n v="2"/>
    <n v="3"/>
    <n v="0"/>
    <n v="-1"/>
  </r>
  <r>
    <x v="4"/>
    <n v="37"/>
    <m/>
    <m/>
    <x v="7"/>
    <s v="H"/>
    <n v="1"/>
    <n v="0"/>
    <n v="1"/>
    <n v="2"/>
    <m/>
    <m/>
    <n v="3"/>
    <n v="1"/>
    <n v="0"/>
    <n v="0"/>
    <n v="0"/>
    <n v="3"/>
    <n v="2"/>
    <n v="3"/>
    <n v="1"/>
  </r>
  <r>
    <x v="4"/>
    <n v="38"/>
    <s v="HC Hvězda Praha "/>
    <s v="HC LEV Benešov"/>
    <x v="3"/>
    <s v="D"/>
    <n v="1"/>
    <n v="1"/>
    <n v="2"/>
    <n v="1"/>
    <m/>
    <m/>
    <n v="4"/>
    <n v="0"/>
    <n v="0"/>
    <n v="1"/>
    <n v="0"/>
    <n v="4"/>
    <n v="5"/>
    <n v="1"/>
    <n v="-1"/>
  </r>
  <r>
    <x v="4"/>
    <n v="38"/>
    <m/>
    <m/>
    <x v="12"/>
    <s v="H"/>
    <n v="1"/>
    <n v="2"/>
    <n v="1"/>
    <n v="1"/>
    <n v="1"/>
    <m/>
    <n v="5"/>
    <n v="0"/>
    <n v="1"/>
    <n v="0"/>
    <n v="0"/>
    <n v="5"/>
    <n v="4"/>
    <n v="2"/>
    <n v="1"/>
  </r>
  <r>
    <x v="4"/>
    <n v="39"/>
    <s v="HC Berounští Medvědi"/>
    <s v="BK Mladá Boleslav B"/>
    <x v="1"/>
    <s v="D"/>
    <n v="1"/>
    <n v="1"/>
    <n v="2"/>
    <n v="0"/>
    <m/>
    <m/>
    <n v="3"/>
    <n v="0"/>
    <n v="0"/>
    <n v="0"/>
    <n v="1"/>
    <n v="3"/>
    <n v="7"/>
    <n v="0"/>
    <n v="-4"/>
  </r>
  <r>
    <x v="4"/>
    <n v="39"/>
    <m/>
    <m/>
    <x v="13"/>
    <s v="H"/>
    <n v="1"/>
    <n v="2"/>
    <n v="4"/>
    <n v="1"/>
    <m/>
    <m/>
    <n v="7"/>
    <n v="1"/>
    <n v="0"/>
    <n v="0"/>
    <n v="0"/>
    <n v="7"/>
    <n v="3"/>
    <n v="3"/>
    <n v="4"/>
  </r>
  <r>
    <x v="4"/>
    <n v="40"/>
    <s v="Flyers Hockey team"/>
    <s v="HC Čáslav"/>
    <x v="15"/>
    <s v="D"/>
    <n v="1"/>
    <n v="3"/>
    <n v="2"/>
    <n v="3"/>
    <m/>
    <m/>
    <n v="8"/>
    <n v="1"/>
    <n v="0"/>
    <n v="0"/>
    <n v="0"/>
    <n v="8"/>
    <n v="2"/>
    <n v="3"/>
    <n v="6"/>
  </r>
  <r>
    <x v="4"/>
    <n v="40"/>
    <m/>
    <m/>
    <x v="10"/>
    <s v="H"/>
    <n v="1"/>
    <n v="0"/>
    <n v="0"/>
    <n v="2"/>
    <m/>
    <m/>
    <n v="2"/>
    <n v="0"/>
    <n v="0"/>
    <n v="0"/>
    <n v="1"/>
    <n v="2"/>
    <n v="8"/>
    <n v="0"/>
    <n v="-6"/>
  </r>
  <r>
    <x v="5"/>
    <n v="41"/>
    <s v="HC Berounští Medvědi"/>
    <s v="HC Hvězda Praha "/>
    <x v="1"/>
    <s v="D"/>
    <n v="1"/>
    <n v="0"/>
    <n v="3"/>
    <n v="2"/>
    <m/>
    <m/>
    <n v="5"/>
    <n v="1"/>
    <n v="0"/>
    <n v="0"/>
    <n v="0"/>
    <n v="5"/>
    <n v="3"/>
    <n v="3"/>
    <n v="2"/>
  </r>
  <r>
    <x v="5"/>
    <n v="41"/>
    <m/>
    <m/>
    <x v="3"/>
    <s v="H"/>
    <n v="1"/>
    <n v="1"/>
    <n v="0"/>
    <n v="2"/>
    <m/>
    <m/>
    <n v="3"/>
    <n v="0"/>
    <n v="0"/>
    <n v="0"/>
    <n v="1"/>
    <n v="3"/>
    <n v="5"/>
    <n v="0"/>
    <n v="-2"/>
  </r>
  <r>
    <x v="5"/>
    <n v="42"/>
    <s v="SK Černošice"/>
    <s v="HK LEV Slaný"/>
    <x v="0"/>
    <s v="D"/>
    <n v="1"/>
    <n v="1"/>
    <n v="2"/>
    <n v="3"/>
    <m/>
    <m/>
    <n v="6"/>
    <n v="1"/>
    <n v="0"/>
    <n v="0"/>
    <n v="0"/>
    <n v="6"/>
    <n v="3"/>
    <n v="3"/>
    <n v="3"/>
  </r>
  <r>
    <x v="5"/>
    <n v="42"/>
    <m/>
    <m/>
    <x v="4"/>
    <s v="H"/>
    <n v="1"/>
    <n v="1"/>
    <n v="1"/>
    <n v="1"/>
    <m/>
    <m/>
    <n v="3"/>
    <n v="0"/>
    <n v="0"/>
    <n v="0"/>
    <n v="1"/>
    <n v="3"/>
    <n v="6"/>
    <n v="0"/>
    <n v="-3"/>
  </r>
  <r>
    <x v="5"/>
    <n v="43"/>
    <s v="HC Rakovník"/>
    <s v="Slavoj Velké Popovice"/>
    <x v="14"/>
    <s v="D"/>
    <n v="1"/>
    <n v="0"/>
    <n v="2"/>
    <n v="1"/>
    <m/>
    <m/>
    <n v="3"/>
    <n v="1"/>
    <n v="0"/>
    <n v="0"/>
    <n v="0"/>
    <n v="3"/>
    <n v="1"/>
    <n v="3"/>
    <n v="2"/>
  </r>
  <r>
    <x v="5"/>
    <n v="43"/>
    <m/>
    <m/>
    <x v="2"/>
    <s v="H"/>
    <n v="1"/>
    <n v="0"/>
    <n v="1"/>
    <n v="0"/>
    <m/>
    <m/>
    <n v="1"/>
    <n v="0"/>
    <n v="0"/>
    <n v="0"/>
    <n v="1"/>
    <n v="1"/>
    <n v="3"/>
    <n v="0"/>
    <n v="-2"/>
  </r>
  <r>
    <x v="5"/>
    <n v="44"/>
    <s v="HC Benátky n Jizerou B "/>
    <s v="SK Sršni Kutná Hora"/>
    <x v="7"/>
    <s v="D"/>
    <n v="1"/>
    <n v="2"/>
    <n v="2"/>
    <n v="0"/>
    <m/>
    <m/>
    <n v="4"/>
    <n v="1"/>
    <n v="0"/>
    <n v="0"/>
    <n v="0"/>
    <n v="4"/>
    <n v="1"/>
    <n v="3"/>
    <n v="3"/>
  </r>
  <r>
    <x v="5"/>
    <n v="44"/>
    <m/>
    <m/>
    <x v="11"/>
    <s v="H"/>
    <n v="1"/>
    <n v="0"/>
    <n v="0"/>
    <n v="1"/>
    <m/>
    <m/>
    <n v="1"/>
    <n v="0"/>
    <n v="0"/>
    <n v="0"/>
    <n v="1"/>
    <n v="1"/>
    <n v="4"/>
    <n v="0"/>
    <n v="-3"/>
  </r>
  <r>
    <x v="5"/>
    <n v="45"/>
    <s v="HC Žabonosy"/>
    <s v="BK Mladá Boleslav B"/>
    <x v="9"/>
    <s v="D"/>
    <n v="1"/>
    <n v="2"/>
    <n v="1"/>
    <n v="2"/>
    <m/>
    <m/>
    <n v="5"/>
    <n v="0"/>
    <n v="0"/>
    <n v="1"/>
    <n v="0"/>
    <n v="5"/>
    <n v="6"/>
    <n v="1"/>
    <n v="-1"/>
  </r>
  <r>
    <x v="5"/>
    <n v="45"/>
    <m/>
    <m/>
    <x v="13"/>
    <s v="H"/>
    <n v="1"/>
    <n v="1"/>
    <n v="3"/>
    <n v="1"/>
    <n v="1"/>
    <m/>
    <n v="6"/>
    <n v="0"/>
    <n v="1"/>
    <n v="0"/>
    <n v="0"/>
    <n v="6"/>
    <n v="5"/>
    <n v="2"/>
    <n v="1"/>
  </r>
  <r>
    <x v="5"/>
    <n v="46"/>
    <s v="HC Poděbrady"/>
    <s v="HC LEV Benešov"/>
    <x v="6"/>
    <s v="D"/>
    <n v="1"/>
    <n v="1"/>
    <n v="4"/>
    <n v="2"/>
    <m/>
    <m/>
    <n v="7"/>
    <n v="1"/>
    <n v="0"/>
    <n v="0"/>
    <n v="0"/>
    <n v="7"/>
    <n v="4"/>
    <n v="3"/>
    <n v="3"/>
  </r>
  <r>
    <x v="5"/>
    <n v="46"/>
    <m/>
    <m/>
    <x v="12"/>
    <s v="H"/>
    <n v="1"/>
    <n v="3"/>
    <n v="0"/>
    <n v="1"/>
    <m/>
    <m/>
    <n v="4"/>
    <n v="0"/>
    <n v="0"/>
    <n v="0"/>
    <n v="1"/>
    <n v="4"/>
    <n v="7"/>
    <n v="0"/>
    <n v="-3"/>
  </r>
  <r>
    <x v="5"/>
    <n v="47"/>
    <s v="HC Rytíři Vlašim"/>
    <s v="HC Čáslav"/>
    <x v="8"/>
    <s v="D"/>
    <n v="1"/>
    <n v="2"/>
    <n v="0"/>
    <n v="1"/>
    <m/>
    <m/>
    <n v="3"/>
    <n v="1"/>
    <n v="0"/>
    <n v="0"/>
    <n v="0"/>
    <n v="3"/>
    <n v="0"/>
    <n v="3"/>
    <n v="3"/>
  </r>
  <r>
    <x v="5"/>
    <n v="47"/>
    <m/>
    <m/>
    <x v="10"/>
    <s v="H"/>
    <n v="1"/>
    <n v="0"/>
    <n v="0"/>
    <n v="0"/>
    <m/>
    <m/>
    <n v="0"/>
    <n v="0"/>
    <n v="0"/>
    <n v="0"/>
    <n v="1"/>
    <n v="0"/>
    <n v="3"/>
    <n v="0"/>
    <n v="-3"/>
  </r>
  <r>
    <x v="5"/>
    <n v="48"/>
    <s v="Flyers Hockey team"/>
    <s v="HC Junior Mělník"/>
    <x v="15"/>
    <s v="D"/>
    <n v="1"/>
    <n v="1"/>
    <n v="5"/>
    <n v="1"/>
    <m/>
    <m/>
    <n v="7"/>
    <n v="1"/>
    <n v="0"/>
    <n v="0"/>
    <n v="0"/>
    <n v="7"/>
    <n v="0"/>
    <n v="3"/>
    <n v="7"/>
  </r>
  <r>
    <x v="5"/>
    <n v="48"/>
    <m/>
    <m/>
    <x v="5"/>
    <s v="H"/>
    <n v="1"/>
    <n v="0"/>
    <n v="0"/>
    <n v="0"/>
    <m/>
    <m/>
    <n v="0"/>
    <n v="0"/>
    <n v="0"/>
    <n v="0"/>
    <n v="1"/>
    <n v="0"/>
    <n v="7"/>
    <n v="0"/>
    <n v="-7"/>
  </r>
  <r>
    <x v="6"/>
    <n v="49"/>
    <s v="Slavoj Velké Popovice"/>
    <s v="HC Berounští Medvědi"/>
    <x v="2"/>
    <s v="D"/>
    <n v="1"/>
    <n v="3"/>
    <n v="3"/>
    <n v="0"/>
    <m/>
    <m/>
    <n v="6"/>
    <n v="1"/>
    <n v="0"/>
    <n v="0"/>
    <n v="0"/>
    <n v="6"/>
    <n v="3"/>
    <n v="3"/>
    <n v="3"/>
  </r>
  <r>
    <x v="6"/>
    <n v="49"/>
    <m/>
    <m/>
    <x v="1"/>
    <s v="H"/>
    <n v="1"/>
    <n v="1"/>
    <n v="0"/>
    <n v="2"/>
    <m/>
    <m/>
    <n v="3"/>
    <n v="0"/>
    <n v="0"/>
    <n v="0"/>
    <n v="1"/>
    <n v="3"/>
    <n v="6"/>
    <n v="0"/>
    <n v="-3"/>
  </r>
  <r>
    <x v="6"/>
    <n v="50"/>
    <s v="HK LEV Slaný"/>
    <s v="HC Rakovník"/>
    <x v="4"/>
    <s v="D"/>
    <n v="1"/>
    <n v="1"/>
    <n v="0"/>
    <n v="1"/>
    <m/>
    <m/>
    <n v="2"/>
    <n v="1"/>
    <n v="0"/>
    <n v="0"/>
    <n v="0"/>
    <n v="2"/>
    <n v="1"/>
    <n v="3"/>
    <n v="1"/>
  </r>
  <r>
    <x v="6"/>
    <n v="50"/>
    <m/>
    <m/>
    <x v="14"/>
    <s v="H"/>
    <n v="1"/>
    <n v="0"/>
    <n v="1"/>
    <n v="0"/>
    <m/>
    <m/>
    <n v="1"/>
    <n v="0"/>
    <n v="0"/>
    <n v="0"/>
    <n v="1"/>
    <n v="1"/>
    <n v="2"/>
    <n v="0"/>
    <n v="-1"/>
  </r>
  <r>
    <x v="6"/>
    <n v="51"/>
    <s v="HC Junior Mělník"/>
    <s v="SK Černošice"/>
    <x v="5"/>
    <s v="D"/>
    <n v="1"/>
    <n v="0"/>
    <n v="1"/>
    <n v="1"/>
    <n v="1"/>
    <m/>
    <n v="3"/>
    <n v="0"/>
    <n v="1"/>
    <n v="0"/>
    <n v="0"/>
    <n v="3"/>
    <n v="2"/>
    <n v="2"/>
    <n v="1"/>
  </r>
  <r>
    <x v="6"/>
    <n v="51"/>
    <m/>
    <m/>
    <x v="0"/>
    <s v="H"/>
    <n v="1"/>
    <n v="0"/>
    <n v="2"/>
    <n v="0"/>
    <m/>
    <m/>
    <n v="2"/>
    <n v="0"/>
    <n v="0"/>
    <n v="1"/>
    <n v="0"/>
    <n v="2"/>
    <n v="3"/>
    <n v="1"/>
    <n v="-1"/>
  </r>
  <r>
    <x v="6"/>
    <n v="52"/>
    <s v="HC Čáslav"/>
    <s v="HC Benátky n Jizerou B "/>
    <x v="10"/>
    <s v="D"/>
    <n v="1"/>
    <n v="1"/>
    <n v="1"/>
    <n v="1"/>
    <m/>
    <m/>
    <n v="3"/>
    <n v="1"/>
    <n v="0"/>
    <n v="0"/>
    <n v="0"/>
    <n v="3"/>
    <n v="1"/>
    <n v="3"/>
    <n v="2"/>
  </r>
  <r>
    <x v="6"/>
    <n v="52"/>
    <m/>
    <m/>
    <x v="7"/>
    <s v="H"/>
    <n v="1"/>
    <n v="0"/>
    <n v="0"/>
    <n v="1"/>
    <m/>
    <m/>
    <n v="1"/>
    <n v="0"/>
    <n v="0"/>
    <n v="0"/>
    <n v="1"/>
    <n v="1"/>
    <n v="3"/>
    <n v="0"/>
    <n v="-2"/>
  </r>
  <r>
    <x v="6"/>
    <n v="53"/>
    <s v="HC LEV Benešov"/>
    <s v="HC Rytíři Vlašim"/>
    <x v="12"/>
    <s v="D"/>
    <n v="1"/>
    <n v="3"/>
    <n v="1"/>
    <n v="2"/>
    <m/>
    <m/>
    <n v="6"/>
    <n v="1"/>
    <n v="0"/>
    <n v="0"/>
    <n v="0"/>
    <n v="6"/>
    <n v="2"/>
    <n v="3"/>
    <n v="4"/>
  </r>
  <r>
    <x v="6"/>
    <n v="53"/>
    <m/>
    <m/>
    <x v="8"/>
    <s v="H"/>
    <n v="1"/>
    <n v="0"/>
    <n v="0"/>
    <n v="2"/>
    <m/>
    <m/>
    <n v="2"/>
    <n v="0"/>
    <n v="0"/>
    <n v="0"/>
    <n v="1"/>
    <n v="2"/>
    <n v="6"/>
    <n v="0"/>
    <n v="-4"/>
  </r>
  <r>
    <x v="6"/>
    <n v="54"/>
    <s v="HC Poděbrady"/>
    <s v="BK Mladá Boleslav B"/>
    <x v="6"/>
    <s v="D"/>
    <n v="1"/>
    <n v="1"/>
    <n v="4"/>
    <n v="2"/>
    <m/>
    <m/>
    <n v="7"/>
    <n v="1"/>
    <n v="0"/>
    <n v="0"/>
    <n v="0"/>
    <n v="7"/>
    <n v="2"/>
    <n v="3"/>
    <n v="5"/>
  </r>
  <r>
    <x v="6"/>
    <n v="54"/>
    <m/>
    <m/>
    <x v="13"/>
    <s v="H"/>
    <n v="1"/>
    <n v="0"/>
    <n v="1"/>
    <n v="1"/>
    <m/>
    <m/>
    <n v="2"/>
    <n v="0"/>
    <n v="0"/>
    <n v="0"/>
    <n v="1"/>
    <n v="2"/>
    <n v="7"/>
    <n v="0"/>
    <n v="-5"/>
  </r>
  <r>
    <x v="6"/>
    <n v="55"/>
    <s v="SK Sršni Kutná Hora"/>
    <s v="HC Žabonosy"/>
    <x v="11"/>
    <s v="D"/>
    <n v="1"/>
    <n v="0"/>
    <n v="2"/>
    <n v="1"/>
    <m/>
    <m/>
    <n v="3"/>
    <n v="1"/>
    <n v="0"/>
    <n v="0"/>
    <n v="0"/>
    <n v="3"/>
    <n v="2"/>
    <n v="3"/>
    <n v="1"/>
  </r>
  <r>
    <x v="6"/>
    <n v="55"/>
    <m/>
    <m/>
    <x v="9"/>
    <s v="H"/>
    <n v="1"/>
    <n v="1"/>
    <n v="1"/>
    <n v="0"/>
    <m/>
    <m/>
    <n v="2"/>
    <n v="0"/>
    <n v="0"/>
    <n v="0"/>
    <n v="1"/>
    <n v="2"/>
    <n v="3"/>
    <n v="0"/>
    <n v="-1"/>
  </r>
  <r>
    <x v="6"/>
    <n v="56"/>
    <s v="HC Hvězda Praha "/>
    <s v="Flyers Hockey team"/>
    <x v="3"/>
    <s v="D"/>
    <n v="1"/>
    <n v="1"/>
    <n v="0"/>
    <n v="1"/>
    <m/>
    <m/>
    <n v="2"/>
    <n v="0"/>
    <n v="0"/>
    <n v="1"/>
    <n v="0"/>
    <n v="2"/>
    <n v="3"/>
    <n v="1"/>
    <n v="-1"/>
  </r>
  <r>
    <x v="6"/>
    <n v="56"/>
    <m/>
    <m/>
    <x v="15"/>
    <s v="H"/>
    <n v="1"/>
    <n v="0"/>
    <n v="0"/>
    <n v="2"/>
    <n v="1"/>
    <m/>
    <n v="3"/>
    <n v="0"/>
    <n v="1"/>
    <n v="0"/>
    <n v="0"/>
    <n v="3"/>
    <n v="2"/>
    <n v="2"/>
    <n v="1"/>
  </r>
  <r>
    <x v="7"/>
    <n v="57"/>
    <s v="HC Berounští Medvědi"/>
    <s v="Flyers Hockey team"/>
    <x v="1"/>
    <s v="D"/>
    <n v="1"/>
    <n v="0"/>
    <n v="2"/>
    <n v="0"/>
    <n v="1"/>
    <m/>
    <n v="3"/>
    <n v="0"/>
    <n v="1"/>
    <n v="0"/>
    <n v="0"/>
    <n v="3"/>
    <n v="2"/>
    <n v="2"/>
    <n v="1"/>
  </r>
  <r>
    <x v="7"/>
    <n v="57"/>
    <m/>
    <m/>
    <x v="15"/>
    <s v="H"/>
    <n v="1"/>
    <n v="0"/>
    <n v="0"/>
    <n v="2"/>
    <m/>
    <m/>
    <n v="2"/>
    <n v="0"/>
    <n v="0"/>
    <n v="1"/>
    <n v="0"/>
    <n v="2"/>
    <n v="3"/>
    <n v="1"/>
    <n v="-1"/>
  </r>
  <r>
    <x v="7"/>
    <n v="58"/>
    <s v="SK Černošice"/>
    <s v="HC Hvězda Praha "/>
    <x v="0"/>
    <s v="D"/>
    <n v="1"/>
    <n v="1"/>
    <n v="2"/>
    <n v="2"/>
    <m/>
    <m/>
    <n v="5"/>
    <n v="1"/>
    <n v="0"/>
    <n v="0"/>
    <n v="0"/>
    <n v="5"/>
    <n v="0"/>
    <n v="3"/>
    <n v="5"/>
  </r>
  <r>
    <x v="7"/>
    <n v="58"/>
    <m/>
    <m/>
    <x v="3"/>
    <s v="H"/>
    <n v="1"/>
    <n v="0"/>
    <n v="0"/>
    <n v="0"/>
    <m/>
    <m/>
    <n v="0"/>
    <n v="0"/>
    <n v="0"/>
    <n v="0"/>
    <n v="1"/>
    <n v="0"/>
    <n v="5"/>
    <n v="0"/>
    <n v="-5"/>
  </r>
  <r>
    <x v="7"/>
    <n v="59"/>
    <s v="HC Rakovník"/>
    <s v="HC Junior Mělník"/>
    <x v="14"/>
    <s v="D"/>
    <n v="1"/>
    <n v="1"/>
    <n v="2"/>
    <n v="1"/>
    <m/>
    <m/>
    <n v="4"/>
    <n v="1"/>
    <n v="0"/>
    <n v="0"/>
    <n v="0"/>
    <n v="4"/>
    <n v="2"/>
    <n v="3"/>
    <n v="2"/>
  </r>
  <r>
    <x v="7"/>
    <n v="59"/>
    <m/>
    <m/>
    <x v="5"/>
    <s v="H"/>
    <n v="1"/>
    <n v="1"/>
    <n v="0"/>
    <n v="1"/>
    <m/>
    <m/>
    <n v="2"/>
    <n v="0"/>
    <n v="0"/>
    <n v="0"/>
    <n v="1"/>
    <n v="2"/>
    <n v="4"/>
    <n v="0"/>
    <n v="-2"/>
  </r>
  <r>
    <x v="7"/>
    <n v="60"/>
    <s v="Slavoj Velké Popovice"/>
    <s v="HK LEV Slaný"/>
    <x v="2"/>
    <s v="D"/>
    <n v="1"/>
    <n v="0"/>
    <n v="0"/>
    <n v="0"/>
    <m/>
    <m/>
    <n v="0"/>
    <n v="0"/>
    <n v="0"/>
    <n v="0"/>
    <n v="1"/>
    <n v="0"/>
    <n v="3"/>
    <n v="0"/>
    <n v="-3"/>
  </r>
  <r>
    <x v="7"/>
    <n v="60"/>
    <m/>
    <m/>
    <x v="4"/>
    <s v="H"/>
    <n v="1"/>
    <n v="2"/>
    <n v="0"/>
    <n v="1"/>
    <m/>
    <m/>
    <n v="3"/>
    <n v="1"/>
    <n v="0"/>
    <n v="0"/>
    <n v="0"/>
    <n v="3"/>
    <n v="0"/>
    <n v="3"/>
    <n v="3"/>
  </r>
  <r>
    <x v="7"/>
    <n v="61"/>
    <s v="HC Benátky n Jizerou B "/>
    <s v="HC Žabonosy"/>
    <x v="7"/>
    <s v="D"/>
    <n v="1"/>
    <n v="3"/>
    <n v="3"/>
    <n v="2"/>
    <m/>
    <m/>
    <n v="8"/>
    <n v="1"/>
    <n v="0"/>
    <n v="0"/>
    <n v="0"/>
    <n v="8"/>
    <n v="2"/>
    <n v="3"/>
    <n v="6"/>
  </r>
  <r>
    <x v="7"/>
    <n v="61"/>
    <m/>
    <m/>
    <x v="9"/>
    <s v="H"/>
    <n v="1"/>
    <n v="1"/>
    <n v="0"/>
    <n v="1"/>
    <m/>
    <m/>
    <n v="2"/>
    <n v="0"/>
    <n v="0"/>
    <n v="0"/>
    <n v="1"/>
    <n v="2"/>
    <n v="8"/>
    <n v="0"/>
    <n v="-6"/>
  </r>
  <r>
    <x v="7"/>
    <n v="62"/>
    <s v="HC Poděbrady"/>
    <s v="SK Sršni Kutná Hora"/>
    <x v="6"/>
    <s v="D"/>
    <n v="1"/>
    <n v="0"/>
    <n v="0"/>
    <n v="2"/>
    <m/>
    <m/>
    <n v="2"/>
    <n v="1"/>
    <n v="0"/>
    <n v="0"/>
    <n v="0"/>
    <n v="2"/>
    <n v="0"/>
    <n v="3"/>
    <n v="2"/>
  </r>
  <r>
    <x v="7"/>
    <n v="62"/>
    <m/>
    <m/>
    <x v="11"/>
    <s v="H"/>
    <n v="1"/>
    <n v="0"/>
    <n v="0"/>
    <n v="0"/>
    <m/>
    <m/>
    <n v="0"/>
    <n v="0"/>
    <n v="0"/>
    <n v="0"/>
    <n v="1"/>
    <n v="0"/>
    <n v="2"/>
    <n v="0"/>
    <n v="-2"/>
  </r>
  <r>
    <x v="7"/>
    <n v="63"/>
    <s v="HC Rytíři Vlašim"/>
    <s v="BK Mladá Boleslav B"/>
    <x v="8"/>
    <s v="D"/>
    <n v="1"/>
    <n v="0"/>
    <n v="0"/>
    <n v="0"/>
    <m/>
    <m/>
    <n v="0"/>
    <n v="0"/>
    <n v="0"/>
    <n v="0"/>
    <n v="1"/>
    <n v="0"/>
    <n v="5"/>
    <n v="0"/>
    <n v="-5"/>
  </r>
  <r>
    <x v="7"/>
    <n v="63"/>
    <m/>
    <m/>
    <x v="13"/>
    <s v="H"/>
    <n v="1"/>
    <n v="1"/>
    <n v="1"/>
    <n v="3"/>
    <m/>
    <m/>
    <n v="5"/>
    <n v="1"/>
    <n v="0"/>
    <n v="0"/>
    <n v="0"/>
    <n v="5"/>
    <n v="0"/>
    <n v="3"/>
    <n v="5"/>
  </r>
  <r>
    <x v="7"/>
    <n v="64"/>
    <s v="HC Čáslav"/>
    <s v="HC LEV Benešov"/>
    <x v="10"/>
    <s v="D"/>
    <n v="1"/>
    <n v="0"/>
    <n v="1"/>
    <n v="1"/>
    <m/>
    <m/>
    <n v="2"/>
    <n v="0"/>
    <n v="0"/>
    <n v="0"/>
    <n v="1"/>
    <n v="2"/>
    <n v="5"/>
    <n v="0"/>
    <n v="-3"/>
  </r>
  <r>
    <x v="7"/>
    <n v="64"/>
    <m/>
    <m/>
    <x v="12"/>
    <s v="H"/>
    <n v="1"/>
    <n v="2"/>
    <n v="1"/>
    <n v="2"/>
    <m/>
    <m/>
    <n v="5"/>
    <n v="1"/>
    <n v="0"/>
    <n v="0"/>
    <n v="0"/>
    <n v="5"/>
    <n v="2"/>
    <n v="3"/>
    <n v="3"/>
  </r>
  <r>
    <x v="8"/>
    <n v="65"/>
    <s v="HC Poděbrady"/>
    <s v="Slavoj Velké Popovice"/>
    <x v="6"/>
    <s v="D"/>
    <n v="1"/>
    <n v="0"/>
    <n v="0"/>
    <n v="1"/>
    <m/>
    <m/>
    <n v="1"/>
    <n v="0"/>
    <n v="0"/>
    <n v="0"/>
    <n v="1"/>
    <n v="1"/>
    <n v="6"/>
    <n v="0"/>
    <n v="-5"/>
  </r>
  <r>
    <x v="8"/>
    <n v="65"/>
    <m/>
    <m/>
    <x v="2"/>
    <s v="H"/>
    <n v="1"/>
    <n v="3"/>
    <n v="2"/>
    <n v="1"/>
    <m/>
    <m/>
    <n v="6"/>
    <n v="1"/>
    <n v="0"/>
    <n v="0"/>
    <n v="0"/>
    <n v="6"/>
    <n v="1"/>
    <n v="3"/>
    <n v="5"/>
  </r>
  <r>
    <x v="8"/>
    <n v="66"/>
    <s v="HC Rytíři Vlašim"/>
    <s v="HC Berounští Medvědi"/>
    <x v="8"/>
    <s v="D"/>
    <n v="1"/>
    <n v="1"/>
    <n v="0"/>
    <n v="1"/>
    <m/>
    <m/>
    <n v="2"/>
    <n v="0"/>
    <n v="0"/>
    <n v="1"/>
    <n v="0"/>
    <n v="2"/>
    <n v="3"/>
    <n v="1"/>
    <n v="-1"/>
  </r>
  <r>
    <x v="8"/>
    <n v="66"/>
    <m/>
    <m/>
    <x v="1"/>
    <s v="H"/>
    <n v="1"/>
    <n v="1"/>
    <n v="1"/>
    <n v="0"/>
    <n v="1"/>
    <m/>
    <n v="3"/>
    <n v="0"/>
    <n v="1"/>
    <n v="0"/>
    <n v="0"/>
    <n v="3"/>
    <n v="2"/>
    <n v="2"/>
    <n v="1"/>
  </r>
  <r>
    <x v="8"/>
    <n v="67"/>
    <s v="HC Čáslav"/>
    <s v="SK Černošice"/>
    <x v="10"/>
    <s v="D"/>
    <n v="1"/>
    <n v="2"/>
    <n v="1"/>
    <n v="2"/>
    <m/>
    <m/>
    <n v="5"/>
    <n v="1"/>
    <n v="0"/>
    <n v="0"/>
    <n v="0"/>
    <n v="5"/>
    <n v="1"/>
    <n v="3"/>
    <n v="4"/>
  </r>
  <r>
    <x v="8"/>
    <n v="67"/>
    <m/>
    <m/>
    <x v="0"/>
    <s v="H"/>
    <n v="1"/>
    <n v="1"/>
    <n v="0"/>
    <n v="0"/>
    <m/>
    <m/>
    <n v="1"/>
    <n v="0"/>
    <n v="0"/>
    <n v="0"/>
    <n v="1"/>
    <n v="1"/>
    <n v="5"/>
    <n v="0"/>
    <n v="-4"/>
  </r>
  <r>
    <x v="8"/>
    <n v="68"/>
    <s v="BK Mladá Boleslav B"/>
    <s v="HC Hvězda Praha "/>
    <x v="13"/>
    <s v="D"/>
    <n v="1"/>
    <n v="2"/>
    <n v="2"/>
    <n v="1"/>
    <m/>
    <m/>
    <n v="5"/>
    <n v="0"/>
    <n v="0"/>
    <n v="1"/>
    <n v="0"/>
    <n v="5"/>
    <n v="6"/>
    <n v="1"/>
    <n v="-1"/>
  </r>
  <r>
    <x v="8"/>
    <n v="68"/>
    <m/>
    <m/>
    <x v="3"/>
    <s v="H"/>
    <n v="1"/>
    <n v="2"/>
    <n v="2"/>
    <n v="1"/>
    <n v="1"/>
    <m/>
    <n v="6"/>
    <n v="0"/>
    <n v="1"/>
    <n v="0"/>
    <n v="0"/>
    <n v="6"/>
    <n v="5"/>
    <n v="2"/>
    <n v="1"/>
  </r>
  <r>
    <x v="8"/>
    <n v="69"/>
    <s v="SK Sršni Kutná Hora"/>
    <s v="HC Junior Mělník"/>
    <x v="11"/>
    <s v="D"/>
    <n v="1"/>
    <n v="0"/>
    <n v="0"/>
    <n v="0"/>
    <m/>
    <m/>
    <n v="0"/>
    <n v="0"/>
    <n v="0"/>
    <n v="0"/>
    <n v="1"/>
    <n v="0"/>
    <n v="3"/>
    <n v="0"/>
    <n v="-3"/>
  </r>
  <r>
    <x v="8"/>
    <n v="69"/>
    <m/>
    <m/>
    <x v="5"/>
    <s v="H"/>
    <n v="1"/>
    <n v="0"/>
    <n v="2"/>
    <n v="1"/>
    <m/>
    <m/>
    <n v="3"/>
    <n v="1"/>
    <n v="0"/>
    <n v="0"/>
    <n v="0"/>
    <n v="3"/>
    <n v="0"/>
    <n v="3"/>
    <n v="3"/>
  </r>
  <r>
    <x v="8"/>
    <n v="70"/>
    <s v="HC Žabonosy"/>
    <s v="HK LEV Slaný"/>
    <x v="9"/>
    <s v="D"/>
    <n v="1"/>
    <n v="1"/>
    <n v="0"/>
    <n v="2"/>
    <m/>
    <m/>
    <n v="3"/>
    <n v="0"/>
    <n v="0"/>
    <n v="0"/>
    <n v="1"/>
    <n v="3"/>
    <n v="4"/>
    <n v="0"/>
    <n v="-1"/>
  </r>
  <r>
    <x v="8"/>
    <n v="70"/>
    <m/>
    <m/>
    <x v="4"/>
    <s v="H"/>
    <n v="1"/>
    <n v="2"/>
    <n v="2"/>
    <n v="0"/>
    <m/>
    <m/>
    <n v="4"/>
    <n v="1"/>
    <n v="0"/>
    <n v="0"/>
    <n v="0"/>
    <n v="4"/>
    <n v="3"/>
    <n v="3"/>
    <n v="1"/>
  </r>
  <r>
    <x v="8"/>
    <n v="71"/>
    <s v="HC Benátky n Jizerou B "/>
    <s v="HC Rakovník"/>
    <x v="7"/>
    <s v="D"/>
    <n v="1"/>
    <n v="0"/>
    <n v="1"/>
    <n v="4"/>
    <m/>
    <m/>
    <n v="5"/>
    <n v="1"/>
    <n v="0"/>
    <n v="0"/>
    <n v="0"/>
    <n v="5"/>
    <n v="3"/>
    <n v="3"/>
    <n v="2"/>
  </r>
  <r>
    <x v="8"/>
    <n v="71"/>
    <m/>
    <m/>
    <x v="14"/>
    <s v="H"/>
    <n v="1"/>
    <n v="0"/>
    <n v="1"/>
    <n v="2"/>
    <m/>
    <m/>
    <n v="3"/>
    <n v="0"/>
    <n v="0"/>
    <n v="0"/>
    <n v="1"/>
    <n v="3"/>
    <n v="5"/>
    <n v="0"/>
    <n v="-2"/>
  </r>
  <r>
    <x v="8"/>
    <n v="72"/>
    <s v="HC LEV Benešov"/>
    <s v="Flyers Hockey team"/>
    <x v="12"/>
    <s v="D"/>
    <n v="1"/>
    <n v="4"/>
    <n v="1"/>
    <n v="0"/>
    <m/>
    <m/>
    <n v="5"/>
    <n v="1"/>
    <n v="0"/>
    <n v="0"/>
    <n v="0"/>
    <n v="5"/>
    <n v="2"/>
    <n v="3"/>
    <n v="3"/>
  </r>
  <r>
    <x v="8"/>
    <n v="72"/>
    <m/>
    <m/>
    <x v="15"/>
    <s v="H"/>
    <n v="1"/>
    <n v="0"/>
    <n v="0"/>
    <n v="2"/>
    <m/>
    <m/>
    <n v="2"/>
    <n v="0"/>
    <n v="0"/>
    <n v="0"/>
    <n v="1"/>
    <n v="2"/>
    <n v="5"/>
    <n v="0"/>
    <n v="-3"/>
  </r>
  <r>
    <x v="9"/>
    <n v="73"/>
    <s v="SK Černošice"/>
    <s v="HC LEV Benešov"/>
    <x v="0"/>
    <s v="D"/>
    <n v="1"/>
    <n v="1"/>
    <n v="4"/>
    <n v="1"/>
    <m/>
    <m/>
    <n v="6"/>
    <n v="1"/>
    <n v="0"/>
    <n v="0"/>
    <n v="0"/>
    <n v="6"/>
    <n v="4"/>
    <n v="3"/>
    <n v="2"/>
  </r>
  <r>
    <x v="9"/>
    <n v="73"/>
    <m/>
    <m/>
    <x v="12"/>
    <s v="H"/>
    <n v="1"/>
    <n v="2"/>
    <n v="1"/>
    <n v="1"/>
    <m/>
    <m/>
    <n v="4"/>
    <n v="0"/>
    <n v="0"/>
    <n v="0"/>
    <n v="1"/>
    <n v="4"/>
    <n v="6"/>
    <n v="0"/>
    <n v="-2"/>
  </r>
  <r>
    <x v="9"/>
    <n v="74"/>
    <s v="HC Rakovník"/>
    <s v="HC Čáslav"/>
    <x v="14"/>
    <s v="D"/>
    <n v="1"/>
    <n v="2"/>
    <n v="0"/>
    <n v="3"/>
    <m/>
    <m/>
    <n v="5"/>
    <n v="1"/>
    <n v="0"/>
    <n v="0"/>
    <n v="0"/>
    <n v="5"/>
    <n v="2"/>
    <n v="3"/>
    <n v="3"/>
  </r>
  <r>
    <x v="9"/>
    <n v="74"/>
    <m/>
    <m/>
    <x v="10"/>
    <s v="H"/>
    <n v="1"/>
    <n v="1"/>
    <n v="0"/>
    <n v="1"/>
    <m/>
    <m/>
    <n v="2"/>
    <n v="0"/>
    <n v="0"/>
    <n v="0"/>
    <n v="1"/>
    <n v="2"/>
    <n v="5"/>
    <n v="0"/>
    <n v="-3"/>
  </r>
  <r>
    <x v="9"/>
    <n v="75"/>
    <s v="Slavoj Velké Popovice"/>
    <s v="HC Rytíři Vlašim"/>
    <x v="2"/>
    <s v="D"/>
    <n v="1"/>
    <n v="2"/>
    <n v="3"/>
    <n v="3"/>
    <m/>
    <m/>
    <n v="8"/>
    <n v="1"/>
    <n v="0"/>
    <n v="0"/>
    <n v="0"/>
    <n v="8"/>
    <n v="2"/>
    <n v="3"/>
    <n v="6"/>
  </r>
  <r>
    <x v="9"/>
    <n v="75"/>
    <m/>
    <m/>
    <x v="8"/>
    <s v="H"/>
    <n v="1"/>
    <n v="1"/>
    <n v="0"/>
    <n v="1"/>
    <m/>
    <m/>
    <n v="2"/>
    <n v="0"/>
    <n v="0"/>
    <n v="0"/>
    <n v="1"/>
    <n v="2"/>
    <n v="8"/>
    <n v="0"/>
    <n v="-6"/>
  </r>
  <r>
    <x v="9"/>
    <n v="76"/>
    <s v="HK LEV Slaný"/>
    <s v="HC Poděbrady"/>
    <x v="4"/>
    <s v="D"/>
    <n v="1"/>
    <n v="1"/>
    <n v="2"/>
    <n v="0"/>
    <m/>
    <m/>
    <n v="3"/>
    <n v="1"/>
    <n v="0"/>
    <n v="0"/>
    <n v="0"/>
    <n v="3"/>
    <n v="2"/>
    <n v="3"/>
    <n v="1"/>
  </r>
  <r>
    <x v="9"/>
    <n v="76"/>
    <m/>
    <m/>
    <x v="6"/>
    <s v="H"/>
    <n v="1"/>
    <n v="0"/>
    <n v="2"/>
    <n v="0"/>
    <m/>
    <m/>
    <n v="2"/>
    <n v="0"/>
    <n v="0"/>
    <n v="0"/>
    <n v="1"/>
    <n v="2"/>
    <n v="3"/>
    <n v="0"/>
    <n v="-1"/>
  </r>
  <r>
    <x v="9"/>
    <n v="77"/>
    <s v="HC Junior Mělník"/>
    <s v="HC Žabonosy"/>
    <x v="5"/>
    <s v="D"/>
    <n v="1"/>
    <n v="2"/>
    <n v="3"/>
    <n v="2"/>
    <m/>
    <m/>
    <n v="7"/>
    <n v="1"/>
    <n v="0"/>
    <n v="0"/>
    <n v="0"/>
    <n v="7"/>
    <n v="4"/>
    <n v="3"/>
    <n v="3"/>
  </r>
  <r>
    <x v="9"/>
    <n v="77"/>
    <m/>
    <m/>
    <x v="9"/>
    <s v="H"/>
    <n v="1"/>
    <n v="2"/>
    <n v="0"/>
    <n v="2"/>
    <m/>
    <m/>
    <n v="4"/>
    <n v="0"/>
    <n v="0"/>
    <n v="0"/>
    <n v="1"/>
    <n v="4"/>
    <n v="7"/>
    <n v="0"/>
    <n v="-3"/>
  </r>
  <r>
    <x v="9"/>
    <n v="78"/>
    <s v="HC Hvězda Praha "/>
    <s v="HC Benátky n Jizerou B "/>
    <x v="3"/>
    <s v="D"/>
    <n v="1"/>
    <n v="0"/>
    <n v="0"/>
    <n v="2"/>
    <m/>
    <m/>
    <n v="2"/>
    <n v="0"/>
    <n v="0"/>
    <n v="0"/>
    <n v="1"/>
    <n v="2"/>
    <n v="4"/>
    <n v="0"/>
    <n v="-2"/>
  </r>
  <r>
    <x v="9"/>
    <n v="78"/>
    <m/>
    <m/>
    <x v="7"/>
    <s v="H"/>
    <n v="1"/>
    <n v="0"/>
    <n v="2"/>
    <n v="2"/>
    <m/>
    <m/>
    <n v="4"/>
    <n v="1"/>
    <n v="0"/>
    <n v="0"/>
    <n v="0"/>
    <n v="4"/>
    <n v="2"/>
    <n v="3"/>
    <n v="2"/>
  </r>
  <r>
    <x v="9"/>
    <n v="79"/>
    <s v="HC Berounští Medvědi"/>
    <s v="SK Sršni Kutná Hora"/>
    <x v="1"/>
    <s v="D"/>
    <n v="1"/>
    <n v="0"/>
    <n v="1"/>
    <n v="1"/>
    <m/>
    <m/>
    <n v="2"/>
    <n v="0"/>
    <n v="0"/>
    <n v="0"/>
    <n v="1"/>
    <n v="2"/>
    <n v="6"/>
    <n v="0"/>
    <n v="-4"/>
  </r>
  <r>
    <x v="9"/>
    <n v="79"/>
    <m/>
    <m/>
    <x v="11"/>
    <s v="H"/>
    <n v="1"/>
    <n v="3"/>
    <n v="2"/>
    <n v="1"/>
    <m/>
    <m/>
    <n v="6"/>
    <n v="1"/>
    <n v="0"/>
    <n v="0"/>
    <n v="0"/>
    <n v="6"/>
    <n v="2"/>
    <n v="3"/>
    <n v="4"/>
  </r>
  <r>
    <x v="9"/>
    <n v="80"/>
    <s v="Flyers Hockey team"/>
    <s v="BK Mladá Boleslav B"/>
    <x v="15"/>
    <s v="D"/>
    <n v="1"/>
    <n v="2"/>
    <n v="3"/>
    <n v="0"/>
    <m/>
    <m/>
    <n v="5"/>
    <n v="0"/>
    <n v="0"/>
    <n v="0"/>
    <n v="1"/>
    <n v="5"/>
    <n v="7"/>
    <n v="0"/>
    <n v="-2"/>
  </r>
  <r>
    <x v="9"/>
    <n v="80"/>
    <m/>
    <m/>
    <x v="13"/>
    <s v="H"/>
    <n v="1"/>
    <n v="3"/>
    <n v="1"/>
    <n v="3"/>
    <m/>
    <m/>
    <n v="7"/>
    <n v="1"/>
    <n v="0"/>
    <n v="0"/>
    <n v="0"/>
    <n v="7"/>
    <n v="5"/>
    <n v="3"/>
    <n v="2"/>
  </r>
  <r>
    <x v="10"/>
    <n v="81"/>
    <s v="HK LEV Slaný"/>
    <s v="HC Berounští Medvědi"/>
    <x v="4"/>
    <s v="D"/>
    <n v="1"/>
    <n v="1"/>
    <n v="1"/>
    <n v="2"/>
    <m/>
    <m/>
    <n v="4"/>
    <n v="1"/>
    <n v="0"/>
    <n v="0"/>
    <n v="0"/>
    <n v="4"/>
    <n v="2"/>
    <n v="3"/>
    <n v="2"/>
  </r>
  <r>
    <x v="10"/>
    <n v="81"/>
    <m/>
    <m/>
    <x v="1"/>
    <s v="H"/>
    <n v="1"/>
    <n v="1"/>
    <n v="1"/>
    <n v="0"/>
    <m/>
    <m/>
    <n v="2"/>
    <n v="0"/>
    <n v="0"/>
    <n v="0"/>
    <n v="1"/>
    <n v="2"/>
    <n v="4"/>
    <n v="0"/>
    <n v="-2"/>
  </r>
  <r>
    <x v="10"/>
    <n v="82"/>
    <s v="HC Junior Mělník"/>
    <s v="Slavoj Velké Popovice"/>
    <x v="5"/>
    <s v="D"/>
    <n v="1"/>
    <n v="0"/>
    <n v="1"/>
    <n v="1"/>
    <m/>
    <m/>
    <n v="2"/>
    <n v="0"/>
    <n v="0"/>
    <n v="0"/>
    <n v="1"/>
    <n v="2"/>
    <n v="5"/>
    <n v="0"/>
    <n v="-3"/>
  </r>
  <r>
    <x v="10"/>
    <n v="82"/>
    <m/>
    <m/>
    <x v="2"/>
    <s v="H"/>
    <n v="1"/>
    <n v="2"/>
    <n v="0"/>
    <n v="3"/>
    <m/>
    <m/>
    <n v="5"/>
    <n v="1"/>
    <n v="0"/>
    <n v="0"/>
    <n v="0"/>
    <n v="5"/>
    <n v="2"/>
    <n v="3"/>
    <n v="3"/>
  </r>
  <r>
    <x v="10"/>
    <n v="83"/>
    <s v="HC Hvězda Praha "/>
    <s v="HC Rakovník"/>
    <x v="3"/>
    <s v="D"/>
    <n v="1"/>
    <n v="1"/>
    <n v="1"/>
    <n v="0"/>
    <m/>
    <m/>
    <n v="2"/>
    <n v="0"/>
    <n v="0"/>
    <n v="1"/>
    <n v="0"/>
    <n v="2"/>
    <n v="3"/>
    <n v="1"/>
    <n v="-1"/>
  </r>
  <r>
    <x v="10"/>
    <n v="83"/>
    <m/>
    <m/>
    <x v="14"/>
    <s v="H"/>
    <n v="1"/>
    <n v="1"/>
    <n v="1"/>
    <n v="0"/>
    <n v="1"/>
    <m/>
    <n v="3"/>
    <n v="0"/>
    <n v="1"/>
    <n v="0"/>
    <n v="0"/>
    <n v="3"/>
    <n v="2"/>
    <n v="2"/>
    <n v="1"/>
  </r>
  <r>
    <x v="10"/>
    <n v="84"/>
    <s v="HC LEV Benešov"/>
    <s v="HC Benátky n Jizerou B "/>
    <x v="12"/>
    <s v="D"/>
    <n v="1"/>
    <n v="1"/>
    <n v="3"/>
    <n v="0"/>
    <m/>
    <m/>
    <n v="4"/>
    <n v="1"/>
    <n v="0"/>
    <n v="0"/>
    <n v="0"/>
    <n v="4"/>
    <n v="3"/>
    <n v="3"/>
    <n v="1"/>
  </r>
  <r>
    <x v="10"/>
    <n v="84"/>
    <m/>
    <m/>
    <x v="7"/>
    <s v="H"/>
    <n v="1"/>
    <n v="1"/>
    <n v="0"/>
    <n v="2"/>
    <m/>
    <m/>
    <n v="3"/>
    <n v="0"/>
    <n v="0"/>
    <n v="0"/>
    <n v="1"/>
    <n v="3"/>
    <n v="4"/>
    <n v="0"/>
    <n v="-1"/>
  </r>
  <r>
    <x v="10"/>
    <n v="85"/>
    <s v="BK Mladá Boleslav B"/>
    <s v="HC Čáslav"/>
    <x v="13"/>
    <s v="D"/>
    <n v="1"/>
    <n v="0"/>
    <n v="0"/>
    <n v="2"/>
    <m/>
    <m/>
    <n v="2"/>
    <n v="0"/>
    <n v="0"/>
    <n v="0"/>
    <n v="1"/>
    <n v="2"/>
    <n v="4"/>
    <n v="0"/>
    <n v="-2"/>
  </r>
  <r>
    <x v="10"/>
    <n v="85"/>
    <m/>
    <m/>
    <x v="10"/>
    <s v="H"/>
    <n v="1"/>
    <n v="0"/>
    <n v="1"/>
    <n v="3"/>
    <m/>
    <m/>
    <n v="4"/>
    <n v="1"/>
    <n v="0"/>
    <n v="0"/>
    <n v="0"/>
    <n v="4"/>
    <n v="2"/>
    <n v="3"/>
    <n v="2"/>
  </r>
  <r>
    <x v="10"/>
    <n v="86"/>
    <s v="SK Sršni Kutná Hora"/>
    <s v="HC Rytíři Vlašim"/>
    <x v="11"/>
    <s v="D"/>
    <n v="1"/>
    <n v="0"/>
    <n v="0"/>
    <n v="2"/>
    <m/>
    <m/>
    <n v="2"/>
    <n v="0"/>
    <n v="0"/>
    <n v="0"/>
    <n v="1"/>
    <n v="2"/>
    <n v="4"/>
    <n v="0"/>
    <n v="-2"/>
  </r>
  <r>
    <x v="10"/>
    <n v="86"/>
    <m/>
    <m/>
    <x v="8"/>
    <s v="H"/>
    <n v="1"/>
    <n v="2"/>
    <n v="1"/>
    <n v="1"/>
    <m/>
    <m/>
    <n v="4"/>
    <n v="1"/>
    <n v="0"/>
    <n v="0"/>
    <n v="0"/>
    <n v="4"/>
    <n v="2"/>
    <n v="3"/>
    <n v="2"/>
  </r>
  <r>
    <x v="10"/>
    <n v="87"/>
    <s v="HC Žabonosy"/>
    <s v="HC Poděbrady"/>
    <x v="9"/>
    <s v="D"/>
    <n v="1"/>
    <n v="1"/>
    <n v="0"/>
    <n v="4"/>
    <m/>
    <m/>
    <n v="5"/>
    <n v="0"/>
    <n v="0"/>
    <n v="0"/>
    <n v="1"/>
    <n v="5"/>
    <n v="7"/>
    <n v="0"/>
    <n v="-2"/>
  </r>
  <r>
    <x v="10"/>
    <n v="87"/>
    <m/>
    <m/>
    <x v="6"/>
    <s v="H"/>
    <n v="1"/>
    <n v="2"/>
    <n v="4"/>
    <n v="1"/>
    <m/>
    <m/>
    <n v="7"/>
    <n v="1"/>
    <n v="0"/>
    <n v="0"/>
    <n v="0"/>
    <n v="7"/>
    <n v="5"/>
    <n v="3"/>
    <n v="2"/>
  </r>
  <r>
    <x v="10"/>
    <n v="88"/>
    <s v="Flyers Hockey team"/>
    <s v="SK Černošice"/>
    <x v="15"/>
    <s v="D"/>
    <n v="1"/>
    <n v="0"/>
    <n v="3"/>
    <n v="2"/>
    <m/>
    <m/>
    <n v="5"/>
    <n v="1"/>
    <n v="0"/>
    <n v="0"/>
    <n v="0"/>
    <n v="5"/>
    <n v="3"/>
    <n v="3"/>
    <n v="2"/>
  </r>
  <r>
    <x v="10"/>
    <n v="88"/>
    <m/>
    <m/>
    <x v="0"/>
    <s v="H"/>
    <n v="1"/>
    <n v="1"/>
    <n v="2"/>
    <n v="0"/>
    <m/>
    <m/>
    <n v="3"/>
    <n v="0"/>
    <n v="0"/>
    <n v="0"/>
    <n v="1"/>
    <n v="3"/>
    <n v="5"/>
    <n v="0"/>
    <n v="-2"/>
  </r>
  <r>
    <x v="11"/>
    <n v="89"/>
    <s v="HC Berounští Medvědi"/>
    <s v="SK Černošice"/>
    <x v="1"/>
    <s v="D"/>
    <n v="1"/>
    <n v="1"/>
    <n v="1"/>
    <n v="3"/>
    <m/>
    <m/>
    <n v="5"/>
    <n v="1"/>
    <n v="0"/>
    <n v="0"/>
    <n v="0"/>
    <n v="5"/>
    <n v="4"/>
    <n v="3"/>
    <n v="1"/>
  </r>
  <r>
    <x v="11"/>
    <n v="89"/>
    <m/>
    <m/>
    <x v="0"/>
    <s v="H"/>
    <n v="1"/>
    <n v="1"/>
    <n v="0"/>
    <n v="3"/>
    <m/>
    <m/>
    <n v="4"/>
    <n v="0"/>
    <n v="0"/>
    <n v="0"/>
    <n v="1"/>
    <n v="4"/>
    <n v="5"/>
    <n v="0"/>
    <n v="-1"/>
  </r>
  <r>
    <x v="11"/>
    <n v="90"/>
    <s v="HC Hvězda Praha "/>
    <s v="Slavoj Velké Popovice"/>
    <x v="3"/>
    <s v="D"/>
    <n v="1"/>
    <n v="2"/>
    <n v="1"/>
    <n v="1"/>
    <m/>
    <m/>
    <n v="4"/>
    <n v="1"/>
    <n v="0"/>
    <n v="0"/>
    <n v="0"/>
    <n v="4"/>
    <n v="2"/>
    <n v="3"/>
    <n v="2"/>
  </r>
  <r>
    <x v="11"/>
    <n v="90"/>
    <m/>
    <m/>
    <x v="2"/>
    <s v="H"/>
    <n v="1"/>
    <n v="0"/>
    <n v="2"/>
    <n v="0"/>
    <m/>
    <m/>
    <n v="2"/>
    <n v="0"/>
    <n v="0"/>
    <n v="0"/>
    <n v="1"/>
    <n v="2"/>
    <n v="4"/>
    <n v="0"/>
    <n v="-2"/>
  </r>
  <r>
    <x v="11"/>
    <n v="91"/>
    <s v="HC Junior Mělník"/>
    <s v="HK LEV Slaný"/>
    <x v="5"/>
    <s v="D"/>
    <n v="1"/>
    <n v="2"/>
    <n v="0"/>
    <n v="1"/>
    <n v="1"/>
    <m/>
    <n v="4"/>
    <n v="0"/>
    <n v="1"/>
    <n v="0"/>
    <n v="0"/>
    <n v="4"/>
    <n v="3"/>
    <n v="2"/>
    <n v="1"/>
  </r>
  <r>
    <x v="11"/>
    <n v="91"/>
    <m/>
    <m/>
    <x v="4"/>
    <s v="H"/>
    <n v="1"/>
    <n v="2"/>
    <n v="1"/>
    <n v="0"/>
    <m/>
    <m/>
    <n v="3"/>
    <n v="0"/>
    <n v="0"/>
    <n v="1"/>
    <n v="0"/>
    <n v="3"/>
    <n v="4"/>
    <n v="1"/>
    <n v="-1"/>
  </r>
  <r>
    <x v="11"/>
    <n v="92"/>
    <s v="HC Benátky n Jizerou B "/>
    <s v="HC Poděbrady"/>
    <x v="7"/>
    <s v="D"/>
    <n v="1"/>
    <n v="0"/>
    <n v="1"/>
    <n v="1"/>
    <m/>
    <m/>
    <n v="2"/>
    <n v="0"/>
    <n v="0"/>
    <n v="0"/>
    <n v="1"/>
    <n v="2"/>
    <n v="5"/>
    <n v="0"/>
    <n v="-3"/>
  </r>
  <r>
    <x v="11"/>
    <n v="92"/>
    <m/>
    <m/>
    <x v="6"/>
    <s v="H"/>
    <n v="1"/>
    <n v="2"/>
    <n v="1"/>
    <n v="2"/>
    <m/>
    <m/>
    <n v="5"/>
    <n v="1"/>
    <n v="0"/>
    <n v="0"/>
    <n v="0"/>
    <n v="5"/>
    <n v="2"/>
    <n v="3"/>
    <n v="3"/>
  </r>
  <r>
    <x v="11"/>
    <n v="93"/>
    <s v="HC Žabonosy"/>
    <s v="HC Rytíři Vlašim"/>
    <x v="9"/>
    <s v="D"/>
    <n v="1"/>
    <n v="0"/>
    <n v="0"/>
    <n v="4"/>
    <n v="1"/>
    <m/>
    <n v="5"/>
    <n v="0"/>
    <n v="1"/>
    <n v="0"/>
    <n v="0"/>
    <n v="5"/>
    <n v="4"/>
    <n v="2"/>
    <n v="1"/>
  </r>
  <r>
    <x v="11"/>
    <n v="93"/>
    <m/>
    <m/>
    <x v="8"/>
    <s v="H"/>
    <n v="1"/>
    <n v="1"/>
    <n v="2"/>
    <n v="1"/>
    <m/>
    <m/>
    <n v="4"/>
    <n v="0"/>
    <n v="0"/>
    <n v="1"/>
    <n v="0"/>
    <n v="4"/>
    <n v="5"/>
    <n v="1"/>
    <n v="-1"/>
  </r>
  <r>
    <x v="11"/>
    <n v="94"/>
    <s v="SK Sršni Kutná Hora"/>
    <s v="HC Čáslav"/>
    <x v="11"/>
    <s v="D"/>
    <n v="1"/>
    <n v="0"/>
    <n v="1"/>
    <n v="1"/>
    <m/>
    <m/>
    <n v="2"/>
    <n v="1"/>
    <n v="0"/>
    <n v="0"/>
    <n v="0"/>
    <n v="2"/>
    <n v="1"/>
    <n v="3"/>
    <n v="1"/>
  </r>
  <r>
    <x v="11"/>
    <n v="94"/>
    <m/>
    <m/>
    <x v="10"/>
    <s v="H"/>
    <n v="1"/>
    <n v="0"/>
    <n v="1"/>
    <n v="0"/>
    <m/>
    <m/>
    <n v="1"/>
    <n v="0"/>
    <n v="0"/>
    <n v="0"/>
    <n v="1"/>
    <n v="1"/>
    <n v="2"/>
    <n v="0"/>
    <n v="-1"/>
  </r>
  <r>
    <x v="11"/>
    <n v="95"/>
    <s v="BK Mladá Boleslav B"/>
    <s v="HC LEV Benešov"/>
    <x v="13"/>
    <s v="D"/>
    <n v="1"/>
    <n v="1"/>
    <n v="0"/>
    <n v="2"/>
    <m/>
    <m/>
    <n v="3"/>
    <n v="0"/>
    <n v="0"/>
    <n v="0"/>
    <n v="1"/>
    <n v="3"/>
    <n v="6"/>
    <n v="0"/>
    <n v="-3"/>
  </r>
  <r>
    <x v="11"/>
    <n v="95"/>
    <m/>
    <m/>
    <x v="12"/>
    <s v="H"/>
    <n v="1"/>
    <n v="3"/>
    <n v="0"/>
    <n v="3"/>
    <m/>
    <m/>
    <n v="6"/>
    <n v="1"/>
    <n v="0"/>
    <n v="0"/>
    <n v="0"/>
    <n v="6"/>
    <n v="3"/>
    <n v="3"/>
    <n v="3"/>
  </r>
  <r>
    <x v="11"/>
    <n v="96"/>
    <s v="Flyers Hockey team"/>
    <s v="HC Rakovník"/>
    <x v="15"/>
    <s v="D"/>
    <n v="1"/>
    <n v="1"/>
    <n v="1"/>
    <n v="1"/>
    <m/>
    <m/>
    <n v="3"/>
    <n v="0"/>
    <n v="0"/>
    <n v="0"/>
    <n v="1"/>
    <n v="3"/>
    <n v="5"/>
    <n v="0"/>
    <n v="-2"/>
  </r>
  <r>
    <x v="11"/>
    <n v="96"/>
    <m/>
    <m/>
    <x v="14"/>
    <s v="H"/>
    <n v="1"/>
    <n v="1"/>
    <n v="3"/>
    <n v="1"/>
    <m/>
    <m/>
    <n v="5"/>
    <n v="1"/>
    <n v="0"/>
    <n v="0"/>
    <n v="0"/>
    <n v="5"/>
    <n v="3"/>
    <n v="3"/>
    <n v="2"/>
  </r>
  <r>
    <x v="12"/>
    <n v="97"/>
    <s v="HC Junior Mělník"/>
    <s v="HC Berounští Medvědi"/>
    <x v="5"/>
    <s v="D"/>
    <n v="1"/>
    <n v="0"/>
    <n v="1"/>
    <n v="0"/>
    <n v="1"/>
    <m/>
    <n v="2"/>
    <n v="0"/>
    <n v="1"/>
    <n v="0"/>
    <n v="0"/>
    <n v="2"/>
    <n v="1"/>
    <n v="2"/>
    <n v="1"/>
  </r>
  <r>
    <x v="12"/>
    <n v="97"/>
    <m/>
    <m/>
    <x v="1"/>
    <s v="H"/>
    <n v="1"/>
    <n v="1"/>
    <n v="0"/>
    <n v="0"/>
    <m/>
    <m/>
    <n v="1"/>
    <n v="0"/>
    <n v="0"/>
    <n v="1"/>
    <n v="0"/>
    <n v="1"/>
    <n v="2"/>
    <n v="1"/>
    <n v="-1"/>
  </r>
  <r>
    <x v="12"/>
    <n v="98"/>
    <s v="HK LEV Slaný"/>
    <s v="HC Hvězda Praha "/>
    <x v="4"/>
    <s v="D"/>
    <n v="1"/>
    <n v="0"/>
    <n v="2"/>
    <n v="3"/>
    <m/>
    <m/>
    <n v="5"/>
    <n v="0"/>
    <n v="0"/>
    <n v="0"/>
    <n v="1"/>
    <n v="5"/>
    <n v="8"/>
    <n v="0"/>
    <n v="-3"/>
  </r>
  <r>
    <x v="12"/>
    <n v="98"/>
    <m/>
    <m/>
    <x v="3"/>
    <s v="H"/>
    <n v="1"/>
    <n v="1"/>
    <n v="3"/>
    <n v="4"/>
    <m/>
    <m/>
    <n v="8"/>
    <n v="1"/>
    <n v="0"/>
    <n v="0"/>
    <n v="0"/>
    <n v="8"/>
    <n v="5"/>
    <n v="3"/>
    <n v="3"/>
  </r>
  <r>
    <x v="12"/>
    <n v="99"/>
    <s v="HC Rakovník"/>
    <s v="SK Černošice"/>
    <x v="14"/>
    <s v="D"/>
    <n v="1"/>
    <n v="2"/>
    <n v="1"/>
    <n v="1"/>
    <m/>
    <m/>
    <n v="4"/>
    <n v="1"/>
    <n v="0"/>
    <n v="0"/>
    <n v="0"/>
    <n v="4"/>
    <n v="3"/>
    <n v="3"/>
    <n v="1"/>
  </r>
  <r>
    <x v="12"/>
    <n v="99"/>
    <m/>
    <m/>
    <x v="0"/>
    <s v="H"/>
    <n v="1"/>
    <n v="0"/>
    <n v="1"/>
    <n v="2"/>
    <m/>
    <m/>
    <n v="3"/>
    <n v="0"/>
    <n v="0"/>
    <n v="0"/>
    <n v="1"/>
    <n v="3"/>
    <n v="4"/>
    <n v="0"/>
    <n v="-1"/>
  </r>
  <r>
    <x v="12"/>
    <n v="100"/>
    <s v="BK Mladá Boleslav B"/>
    <s v="HC Benátky n Jizerou B "/>
    <x v="13"/>
    <s v="D"/>
    <n v="1"/>
    <n v="3"/>
    <n v="0"/>
    <n v="2"/>
    <m/>
    <m/>
    <n v="5"/>
    <n v="1"/>
    <n v="0"/>
    <n v="0"/>
    <n v="0"/>
    <n v="5"/>
    <n v="1"/>
    <n v="3"/>
    <n v="4"/>
  </r>
  <r>
    <x v="12"/>
    <n v="100"/>
    <m/>
    <m/>
    <x v="7"/>
    <s v="H"/>
    <n v="1"/>
    <n v="0"/>
    <n v="0"/>
    <n v="1"/>
    <m/>
    <m/>
    <n v="1"/>
    <n v="0"/>
    <n v="0"/>
    <n v="0"/>
    <n v="1"/>
    <n v="1"/>
    <n v="5"/>
    <n v="0"/>
    <n v="-4"/>
  </r>
  <r>
    <x v="12"/>
    <n v="101"/>
    <s v="HC LEV Benešov"/>
    <s v="SK Sršni Kutná Hora"/>
    <x v="12"/>
    <s v="D"/>
    <n v="1"/>
    <n v="1"/>
    <n v="1"/>
    <n v="3"/>
    <m/>
    <m/>
    <n v="5"/>
    <n v="1"/>
    <n v="0"/>
    <n v="0"/>
    <n v="0"/>
    <n v="5"/>
    <n v="2"/>
    <n v="3"/>
    <n v="3"/>
  </r>
  <r>
    <x v="12"/>
    <n v="101"/>
    <m/>
    <m/>
    <x v="11"/>
    <s v="H"/>
    <n v="1"/>
    <n v="0"/>
    <n v="2"/>
    <n v="0"/>
    <m/>
    <m/>
    <n v="2"/>
    <n v="0"/>
    <n v="0"/>
    <n v="0"/>
    <n v="1"/>
    <n v="2"/>
    <n v="5"/>
    <n v="0"/>
    <n v="-3"/>
  </r>
  <r>
    <x v="12"/>
    <n v="102"/>
    <s v="HC Čáslav"/>
    <s v="HC Žabonosy"/>
    <x v="10"/>
    <s v="D"/>
    <n v="1"/>
    <n v="0"/>
    <n v="1"/>
    <n v="1"/>
    <m/>
    <m/>
    <n v="2"/>
    <n v="0"/>
    <n v="0"/>
    <n v="0"/>
    <n v="1"/>
    <n v="2"/>
    <n v="3"/>
    <n v="0"/>
    <n v="-1"/>
  </r>
  <r>
    <x v="12"/>
    <n v="102"/>
    <m/>
    <m/>
    <x v="9"/>
    <s v="H"/>
    <n v="1"/>
    <n v="1"/>
    <n v="1"/>
    <n v="1"/>
    <m/>
    <m/>
    <n v="3"/>
    <n v="1"/>
    <n v="0"/>
    <n v="0"/>
    <n v="0"/>
    <n v="3"/>
    <n v="2"/>
    <n v="3"/>
    <n v="1"/>
  </r>
  <r>
    <x v="12"/>
    <n v="103"/>
    <s v="HC Rytíři Vlašim"/>
    <s v="HC Poděbrady"/>
    <x v="8"/>
    <s v="D"/>
    <n v="1"/>
    <n v="2"/>
    <n v="0"/>
    <n v="3"/>
    <m/>
    <m/>
    <n v="5"/>
    <n v="1"/>
    <n v="0"/>
    <n v="0"/>
    <n v="0"/>
    <n v="5"/>
    <n v="4"/>
    <n v="3"/>
    <n v="1"/>
  </r>
  <r>
    <x v="12"/>
    <n v="103"/>
    <m/>
    <m/>
    <x v="6"/>
    <s v="H"/>
    <n v="1"/>
    <n v="1"/>
    <n v="2"/>
    <n v="1"/>
    <m/>
    <m/>
    <n v="4"/>
    <n v="0"/>
    <n v="0"/>
    <n v="0"/>
    <n v="1"/>
    <n v="4"/>
    <n v="5"/>
    <n v="0"/>
    <n v="-1"/>
  </r>
  <r>
    <x v="12"/>
    <n v="104"/>
    <s v="Slavoj Velké Popovice"/>
    <s v="Flyers Hockey team"/>
    <x v="2"/>
    <s v="D"/>
    <n v="1"/>
    <n v="4"/>
    <n v="1"/>
    <n v="2"/>
    <m/>
    <m/>
    <n v="7"/>
    <n v="1"/>
    <n v="0"/>
    <n v="0"/>
    <n v="0"/>
    <n v="7"/>
    <n v="4"/>
    <n v="3"/>
    <n v="3"/>
  </r>
  <r>
    <x v="12"/>
    <n v="104"/>
    <m/>
    <m/>
    <x v="15"/>
    <s v="H"/>
    <n v="1"/>
    <n v="1"/>
    <n v="2"/>
    <n v="1"/>
    <m/>
    <m/>
    <n v="4"/>
    <n v="0"/>
    <n v="0"/>
    <n v="0"/>
    <n v="1"/>
    <n v="4"/>
    <n v="7"/>
    <n v="0"/>
    <n v="-3"/>
  </r>
  <r>
    <x v="13"/>
    <n v="105"/>
    <s v="HC Poděbrady"/>
    <s v="HC Junior Mělník"/>
    <x v="6"/>
    <s v="D"/>
    <n v="1"/>
    <n v="0"/>
    <n v="4"/>
    <n v="1"/>
    <m/>
    <m/>
    <n v="5"/>
    <n v="1"/>
    <n v="0"/>
    <n v="0"/>
    <n v="0"/>
    <n v="5"/>
    <n v="4"/>
    <n v="3"/>
    <n v="1"/>
  </r>
  <r>
    <x v="13"/>
    <n v="105"/>
    <m/>
    <m/>
    <x v="5"/>
    <s v="H"/>
    <n v="1"/>
    <n v="2"/>
    <n v="2"/>
    <n v="0"/>
    <m/>
    <m/>
    <n v="4"/>
    <n v="0"/>
    <n v="0"/>
    <n v="0"/>
    <n v="1"/>
    <n v="4"/>
    <n v="5"/>
    <n v="0"/>
    <n v="-1"/>
  </r>
  <r>
    <x v="13"/>
    <n v="106"/>
    <s v="HC Rytíři Vlašim"/>
    <s v="HK LEV Slaný"/>
    <x v="8"/>
    <s v="D"/>
    <n v="1"/>
    <n v="0"/>
    <n v="0"/>
    <n v="1"/>
    <m/>
    <m/>
    <n v="1"/>
    <n v="0"/>
    <n v="0"/>
    <n v="0"/>
    <n v="1"/>
    <n v="1"/>
    <n v="4"/>
    <n v="0"/>
    <n v="-3"/>
  </r>
  <r>
    <x v="13"/>
    <n v="106"/>
    <m/>
    <m/>
    <x v="4"/>
    <s v="H"/>
    <n v="1"/>
    <n v="0"/>
    <n v="3"/>
    <n v="1"/>
    <m/>
    <m/>
    <n v="4"/>
    <n v="1"/>
    <n v="0"/>
    <n v="0"/>
    <n v="0"/>
    <n v="4"/>
    <n v="1"/>
    <n v="3"/>
    <n v="3"/>
  </r>
  <r>
    <x v="13"/>
    <n v="107"/>
    <s v="HC Čáslav"/>
    <s v="HC Berounští Medvědi"/>
    <x v="10"/>
    <s v="D"/>
    <n v="1"/>
    <n v="0"/>
    <n v="0"/>
    <n v="0"/>
    <m/>
    <m/>
    <n v="0"/>
    <n v="0"/>
    <n v="0"/>
    <n v="0"/>
    <n v="1"/>
    <n v="0"/>
    <n v="2"/>
    <n v="0"/>
    <n v="-2"/>
  </r>
  <r>
    <x v="13"/>
    <n v="107"/>
    <m/>
    <m/>
    <x v="1"/>
    <s v="H"/>
    <n v="1"/>
    <n v="1"/>
    <n v="1"/>
    <n v="0"/>
    <m/>
    <m/>
    <n v="2"/>
    <n v="1"/>
    <n v="0"/>
    <n v="0"/>
    <n v="0"/>
    <n v="2"/>
    <n v="0"/>
    <n v="3"/>
    <n v="2"/>
  </r>
  <r>
    <x v="13"/>
    <n v="108"/>
    <s v="HC LEV Benešov"/>
    <s v="HC Rakovník"/>
    <x v="12"/>
    <s v="D"/>
    <n v="1"/>
    <n v="1"/>
    <n v="1"/>
    <n v="1"/>
    <n v="1"/>
    <m/>
    <n v="4"/>
    <n v="0"/>
    <n v="1"/>
    <n v="0"/>
    <n v="0"/>
    <n v="4"/>
    <n v="3"/>
    <n v="2"/>
    <n v="1"/>
  </r>
  <r>
    <x v="13"/>
    <n v="108"/>
    <m/>
    <m/>
    <x v="14"/>
    <s v="H"/>
    <n v="1"/>
    <n v="1"/>
    <n v="2"/>
    <n v="0"/>
    <m/>
    <m/>
    <n v="3"/>
    <n v="0"/>
    <n v="0"/>
    <n v="1"/>
    <n v="0"/>
    <n v="3"/>
    <n v="4"/>
    <n v="1"/>
    <n v="-1"/>
  </r>
  <r>
    <x v="13"/>
    <n v="109"/>
    <s v="BK Mladá Boleslav B"/>
    <s v="SK Černošice"/>
    <x v="13"/>
    <s v="D"/>
    <n v="1"/>
    <n v="2"/>
    <n v="1"/>
    <n v="0"/>
    <m/>
    <m/>
    <n v="3"/>
    <n v="0"/>
    <n v="0"/>
    <n v="0"/>
    <n v="1"/>
    <n v="3"/>
    <n v="8"/>
    <n v="0"/>
    <n v="-5"/>
  </r>
  <r>
    <x v="13"/>
    <n v="109"/>
    <m/>
    <m/>
    <x v="0"/>
    <s v="H"/>
    <n v="1"/>
    <n v="3"/>
    <n v="3"/>
    <n v="2"/>
    <m/>
    <m/>
    <n v="8"/>
    <n v="1"/>
    <n v="0"/>
    <n v="0"/>
    <n v="0"/>
    <n v="8"/>
    <n v="3"/>
    <n v="3"/>
    <n v="5"/>
  </r>
  <r>
    <x v="13"/>
    <n v="110"/>
    <s v="HC Žabonosy"/>
    <s v="HC Hvězda Praha "/>
    <x v="9"/>
    <s v="D"/>
    <n v="1"/>
    <n v="1"/>
    <n v="2"/>
    <n v="2"/>
    <m/>
    <m/>
    <n v="5"/>
    <n v="0"/>
    <n v="0"/>
    <n v="0"/>
    <n v="1"/>
    <n v="5"/>
    <n v="8"/>
    <n v="0"/>
    <n v="-3"/>
  </r>
  <r>
    <x v="13"/>
    <n v="110"/>
    <m/>
    <m/>
    <x v="3"/>
    <s v="H"/>
    <n v="1"/>
    <n v="2"/>
    <n v="3"/>
    <n v="3"/>
    <m/>
    <m/>
    <n v="8"/>
    <n v="1"/>
    <n v="0"/>
    <n v="0"/>
    <n v="0"/>
    <n v="8"/>
    <n v="5"/>
    <n v="3"/>
    <n v="3"/>
  </r>
  <r>
    <x v="13"/>
    <n v="111"/>
    <s v="HC Benátky n Jizerou B "/>
    <s v="Slavoj Velké Popovice"/>
    <x v="7"/>
    <s v="D"/>
    <n v="1"/>
    <n v="0"/>
    <n v="2"/>
    <n v="2"/>
    <m/>
    <m/>
    <n v="4"/>
    <n v="1"/>
    <n v="0"/>
    <n v="0"/>
    <n v="0"/>
    <n v="4"/>
    <n v="2"/>
    <n v="3"/>
    <n v="2"/>
  </r>
  <r>
    <x v="13"/>
    <n v="111"/>
    <m/>
    <m/>
    <x v="2"/>
    <s v="H"/>
    <n v="1"/>
    <n v="1"/>
    <n v="0"/>
    <n v="1"/>
    <m/>
    <m/>
    <n v="2"/>
    <n v="0"/>
    <n v="0"/>
    <n v="0"/>
    <n v="1"/>
    <n v="2"/>
    <n v="4"/>
    <n v="0"/>
    <n v="-2"/>
  </r>
  <r>
    <x v="13"/>
    <n v="112"/>
    <s v="SK Sršni Kutná Hora"/>
    <s v="Flyers Hockey team"/>
    <x v="11"/>
    <s v="D"/>
    <n v="1"/>
    <n v="2"/>
    <n v="4"/>
    <n v="3"/>
    <m/>
    <m/>
    <n v="9"/>
    <n v="1"/>
    <n v="0"/>
    <n v="0"/>
    <n v="0"/>
    <n v="9"/>
    <n v="2"/>
    <n v="3"/>
    <n v="7"/>
  </r>
  <r>
    <x v="13"/>
    <n v="112"/>
    <m/>
    <m/>
    <x v="15"/>
    <s v="H"/>
    <n v="1"/>
    <n v="1"/>
    <n v="0"/>
    <n v="1"/>
    <m/>
    <m/>
    <n v="2"/>
    <n v="0"/>
    <n v="0"/>
    <n v="0"/>
    <n v="1"/>
    <n v="2"/>
    <n v="9"/>
    <n v="0"/>
    <n v="-7"/>
  </r>
  <r>
    <x v="14"/>
    <n v="113"/>
    <s v="SK Černošice"/>
    <s v="SK Sršni Kutná Hora"/>
    <x v="0"/>
    <s v="D"/>
    <n v="1"/>
    <n v="2"/>
    <n v="5"/>
    <n v="0"/>
    <m/>
    <m/>
    <n v="7"/>
    <n v="1"/>
    <n v="0"/>
    <n v="0"/>
    <n v="0"/>
    <n v="7"/>
    <n v="1"/>
    <n v="3"/>
    <n v="6"/>
  </r>
  <r>
    <x v="14"/>
    <n v="113"/>
    <m/>
    <m/>
    <x v="11"/>
    <s v="H"/>
    <n v="1"/>
    <n v="0"/>
    <n v="0"/>
    <n v="1"/>
    <m/>
    <m/>
    <n v="1"/>
    <n v="0"/>
    <n v="0"/>
    <n v="0"/>
    <n v="1"/>
    <n v="1"/>
    <n v="7"/>
    <n v="0"/>
    <n v="-6"/>
  </r>
  <r>
    <x v="14"/>
    <n v="114"/>
    <s v="HC Rakovník"/>
    <s v="BK Mladá Boleslav B"/>
    <x v="14"/>
    <s v="D"/>
    <n v="1"/>
    <n v="2"/>
    <n v="3"/>
    <n v="1"/>
    <m/>
    <m/>
    <n v="6"/>
    <n v="1"/>
    <n v="0"/>
    <n v="0"/>
    <n v="0"/>
    <n v="6"/>
    <n v="2"/>
    <n v="3"/>
    <n v="4"/>
  </r>
  <r>
    <x v="14"/>
    <n v="114"/>
    <m/>
    <m/>
    <x v="13"/>
    <s v="H"/>
    <n v="1"/>
    <n v="0"/>
    <n v="1"/>
    <n v="1"/>
    <m/>
    <m/>
    <n v="2"/>
    <n v="0"/>
    <n v="0"/>
    <n v="0"/>
    <n v="1"/>
    <n v="2"/>
    <n v="6"/>
    <n v="0"/>
    <n v="-4"/>
  </r>
  <r>
    <x v="14"/>
    <n v="115"/>
    <s v="Slavoj Velké Popovice"/>
    <s v="HC LEV Benešov"/>
    <x v="2"/>
    <s v="D"/>
    <n v="1"/>
    <n v="2"/>
    <n v="3"/>
    <n v="1"/>
    <m/>
    <m/>
    <n v="6"/>
    <n v="0"/>
    <n v="0"/>
    <n v="0"/>
    <n v="1"/>
    <n v="6"/>
    <n v="7"/>
    <n v="0"/>
    <n v="-1"/>
  </r>
  <r>
    <x v="14"/>
    <n v="115"/>
    <m/>
    <m/>
    <x v="12"/>
    <s v="H"/>
    <n v="1"/>
    <n v="2"/>
    <n v="4"/>
    <n v="1"/>
    <m/>
    <m/>
    <n v="7"/>
    <n v="1"/>
    <n v="0"/>
    <n v="0"/>
    <n v="0"/>
    <n v="7"/>
    <n v="6"/>
    <n v="3"/>
    <n v="1"/>
  </r>
  <r>
    <x v="14"/>
    <n v="116"/>
    <s v="HK LEV Slaný"/>
    <s v="HC Čáslav"/>
    <x v="4"/>
    <s v="D"/>
    <n v="1"/>
    <n v="2"/>
    <n v="2"/>
    <n v="3"/>
    <m/>
    <m/>
    <n v="7"/>
    <n v="1"/>
    <n v="0"/>
    <n v="0"/>
    <n v="0"/>
    <n v="7"/>
    <n v="2"/>
    <n v="3"/>
    <n v="5"/>
  </r>
  <r>
    <x v="14"/>
    <n v="116"/>
    <m/>
    <m/>
    <x v="10"/>
    <s v="H"/>
    <n v="1"/>
    <n v="1"/>
    <n v="1"/>
    <n v="0"/>
    <m/>
    <m/>
    <n v="2"/>
    <n v="0"/>
    <n v="0"/>
    <n v="0"/>
    <n v="1"/>
    <n v="2"/>
    <n v="7"/>
    <n v="0"/>
    <n v="-5"/>
  </r>
  <r>
    <x v="14"/>
    <n v="117"/>
    <s v="HC Junior Mělník"/>
    <s v="HC Rytíři Vlašim"/>
    <x v="5"/>
    <s v="D"/>
    <n v="1"/>
    <n v="2"/>
    <n v="1"/>
    <n v="1"/>
    <m/>
    <m/>
    <n v="4"/>
    <n v="1"/>
    <n v="0"/>
    <n v="0"/>
    <n v="0"/>
    <n v="4"/>
    <n v="2"/>
    <n v="3"/>
    <n v="2"/>
  </r>
  <r>
    <x v="14"/>
    <n v="117"/>
    <m/>
    <m/>
    <x v="8"/>
    <s v="H"/>
    <n v="1"/>
    <n v="2"/>
    <n v="0"/>
    <n v="0"/>
    <m/>
    <m/>
    <n v="2"/>
    <n v="0"/>
    <n v="0"/>
    <n v="0"/>
    <n v="1"/>
    <n v="2"/>
    <n v="4"/>
    <n v="0"/>
    <n v="-2"/>
  </r>
  <r>
    <x v="14"/>
    <n v="118"/>
    <s v="HC Hvězda Praha "/>
    <s v="HC Poděbrady"/>
    <x v="3"/>
    <s v="D"/>
    <n v="1"/>
    <n v="1"/>
    <n v="1"/>
    <n v="1"/>
    <n v="1"/>
    <m/>
    <n v="4"/>
    <n v="0"/>
    <n v="1"/>
    <n v="0"/>
    <n v="0"/>
    <n v="4"/>
    <n v="3"/>
    <n v="2"/>
    <n v="1"/>
  </r>
  <r>
    <x v="14"/>
    <n v="118"/>
    <m/>
    <m/>
    <x v="6"/>
    <s v="H"/>
    <n v="1"/>
    <n v="1"/>
    <n v="2"/>
    <n v="0"/>
    <m/>
    <m/>
    <n v="3"/>
    <n v="0"/>
    <n v="0"/>
    <n v="1"/>
    <n v="0"/>
    <n v="3"/>
    <n v="4"/>
    <n v="1"/>
    <n v="-1"/>
  </r>
  <r>
    <x v="14"/>
    <n v="119"/>
    <s v="HC Berounští Medvědi"/>
    <s v="HC Žabonosy"/>
    <x v="1"/>
    <s v="D"/>
    <n v="1"/>
    <n v="1"/>
    <n v="1"/>
    <n v="2"/>
    <m/>
    <m/>
    <n v="4"/>
    <n v="0"/>
    <n v="0"/>
    <n v="0"/>
    <n v="1"/>
    <n v="4"/>
    <n v="6"/>
    <n v="0"/>
    <n v="-2"/>
  </r>
  <r>
    <x v="14"/>
    <n v="119"/>
    <m/>
    <m/>
    <x v="9"/>
    <s v="H"/>
    <n v="1"/>
    <n v="3"/>
    <n v="0"/>
    <n v="3"/>
    <m/>
    <m/>
    <n v="6"/>
    <n v="1"/>
    <n v="0"/>
    <n v="0"/>
    <n v="0"/>
    <n v="6"/>
    <n v="4"/>
    <n v="3"/>
    <n v="2"/>
  </r>
  <r>
    <x v="14"/>
    <n v="120"/>
    <s v="Flyers Hockey team"/>
    <s v="HC Benátky n Jizerou B "/>
    <x v="15"/>
    <s v="D"/>
    <n v="1"/>
    <n v="1"/>
    <n v="4"/>
    <n v="2"/>
    <m/>
    <m/>
    <n v="7"/>
    <n v="1"/>
    <n v="0"/>
    <n v="0"/>
    <n v="0"/>
    <n v="7"/>
    <n v="2"/>
    <n v="3"/>
    <n v="5"/>
  </r>
  <r>
    <x v="14"/>
    <n v="120"/>
    <m/>
    <m/>
    <x v="7"/>
    <s v="H"/>
    <n v="1"/>
    <n v="0"/>
    <n v="1"/>
    <n v="1"/>
    <m/>
    <m/>
    <n v="2"/>
    <n v="0"/>
    <n v="0"/>
    <n v="0"/>
    <n v="1"/>
    <n v="2"/>
    <n v="7"/>
    <n v="0"/>
    <n v="-5"/>
  </r>
  <r>
    <x v="15"/>
    <n v="121"/>
    <s v="HC Berounští Medvědi"/>
    <s v="HC Rakovník"/>
    <x v="1"/>
    <s v="D"/>
    <n v="1"/>
    <n v="0"/>
    <n v="0"/>
    <n v="2"/>
    <m/>
    <m/>
    <n v="2"/>
    <n v="0"/>
    <n v="0"/>
    <n v="0"/>
    <n v="1"/>
    <n v="2"/>
    <n v="6"/>
    <n v="0"/>
    <n v="-4"/>
  </r>
  <r>
    <x v="15"/>
    <n v="121"/>
    <m/>
    <m/>
    <x v="14"/>
    <s v="H"/>
    <n v="1"/>
    <n v="1"/>
    <n v="2"/>
    <n v="3"/>
    <m/>
    <m/>
    <n v="6"/>
    <n v="1"/>
    <n v="0"/>
    <n v="0"/>
    <n v="0"/>
    <n v="6"/>
    <n v="2"/>
    <n v="3"/>
    <n v="4"/>
  </r>
  <r>
    <x v="15"/>
    <n v="122"/>
    <s v="SK Černošice"/>
    <s v="Slavoj Velké Popovice"/>
    <x v="0"/>
    <s v="D"/>
    <n v="1"/>
    <n v="3"/>
    <n v="0"/>
    <n v="2"/>
    <n v="1"/>
    <m/>
    <n v="6"/>
    <n v="0"/>
    <n v="1"/>
    <n v="0"/>
    <n v="0"/>
    <n v="6"/>
    <n v="5"/>
    <n v="2"/>
    <n v="1"/>
  </r>
  <r>
    <x v="15"/>
    <n v="122"/>
    <m/>
    <m/>
    <x v="2"/>
    <s v="H"/>
    <n v="1"/>
    <n v="2"/>
    <n v="2"/>
    <n v="1"/>
    <m/>
    <m/>
    <n v="5"/>
    <n v="0"/>
    <n v="0"/>
    <n v="1"/>
    <n v="0"/>
    <n v="5"/>
    <n v="6"/>
    <n v="1"/>
    <n v="-1"/>
  </r>
  <r>
    <x v="15"/>
    <n v="123"/>
    <s v="HC Hvězda Praha "/>
    <s v="HC Junior Mělník"/>
    <x v="3"/>
    <s v="D"/>
    <n v="1"/>
    <n v="0"/>
    <n v="2"/>
    <n v="0"/>
    <m/>
    <m/>
    <n v="2"/>
    <n v="0"/>
    <n v="0"/>
    <n v="0"/>
    <n v="1"/>
    <n v="2"/>
    <n v="4"/>
    <n v="0"/>
    <n v="-2"/>
  </r>
  <r>
    <x v="15"/>
    <n v="123"/>
    <m/>
    <m/>
    <x v="5"/>
    <s v="H"/>
    <n v="1"/>
    <n v="1"/>
    <n v="2"/>
    <n v="1"/>
    <m/>
    <m/>
    <n v="4"/>
    <n v="1"/>
    <n v="0"/>
    <n v="0"/>
    <n v="0"/>
    <n v="4"/>
    <n v="2"/>
    <n v="3"/>
    <n v="2"/>
  </r>
  <r>
    <x v="15"/>
    <n v="124"/>
    <s v="HC Benátky n Jizerou B "/>
    <s v="HC Rytíři Vlašim"/>
    <x v="7"/>
    <s v="D"/>
    <n v="1"/>
    <n v="1"/>
    <n v="1"/>
    <n v="0"/>
    <m/>
    <m/>
    <n v="2"/>
    <n v="0"/>
    <n v="0"/>
    <n v="0"/>
    <n v="1"/>
    <n v="2"/>
    <n v="7"/>
    <n v="0"/>
    <n v="-5"/>
  </r>
  <r>
    <x v="15"/>
    <n v="124"/>
    <m/>
    <m/>
    <x v="8"/>
    <s v="H"/>
    <n v="1"/>
    <n v="1"/>
    <n v="4"/>
    <n v="2"/>
    <m/>
    <m/>
    <n v="7"/>
    <n v="1"/>
    <n v="0"/>
    <n v="0"/>
    <n v="0"/>
    <n v="7"/>
    <n v="2"/>
    <n v="3"/>
    <n v="5"/>
  </r>
  <r>
    <x v="15"/>
    <n v="125"/>
    <s v="HC Poděbrady"/>
    <s v="HC Čáslav"/>
    <x v="6"/>
    <s v="D"/>
    <n v="1"/>
    <n v="1"/>
    <n v="3"/>
    <n v="2"/>
    <m/>
    <m/>
    <n v="6"/>
    <n v="1"/>
    <n v="0"/>
    <n v="0"/>
    <n v="0"/>
    <n v="6"/>
    <n v="2"/>
    <n v="3"/>
    <n v="4"/>
  </r>
  <r>
    <x v="15"/>
    <n v="125"/>
    <m/>
    <m/>
    <x v="10"/>
    <s v="H"/>
    <n v="1"/>
    <n v="1"/>
    <n v="0"/>
    <n v="1"/>
    <m/>
    <m/>
    <n v="2"/>
    <n v="0"/>
    <n v="0"/>
    <n v="0"/>
    <n v="1"/>
    <n v="2"/>
    <n v="6"/>
    <n v="0"/>
    <n v="-4"/>
  </r>
  <r>
    <x v="15"/>
    <n v="126"/>
    <s v="HC Žabonosy"/>
    <s v="HC LEV Benešov"/>
    <x v="9"/>
    <s v="D"/>
    <n v="1"/>
    <n v="3"/>
    <n v="2"/>
    <n v="0"/>
    <n v="1"/>
    <m/>
    <n v="6"/>
    <n v="0"/>
    <n v="1"/>
    <n v="0"/>
    <n v="0"/>
    <n v="6"/>
    <n v="5"/>
    <n v="2"/>
    <n v="1"/>
  </r>
  <r>
    <x v="15"/>
    <n v="126"/>
    <m/>
    <m/>
    <x v="12"/>
    <s v="H"/>
    <n v="1"/>
    <n v="2"/>
    <n v="2"/>
    <n v="1"/>
    <m/>
    <m/>
    <n v="5"/>
    <n v="0"/>
    <n v="0"/>
    <n v="1"/>
    <n v="0"/>
    <n v="5"/>
    <n v="6"/>
    <n v="1"/>
    <n v="-1"/>
  </r>
  <r>
    <x v="15"/>
    <n v="127"/>
    <s v="SK Sršni Kutná Hora"/>
    <s v="BK Mladá Boleslav B"/>
    <x v="11"/>
    <s v="D"/>
    <n v="1"/>
    <n v="1"/>
    <n v="1"/>
    <n v="1"/>
    <m/>
    <m/>
    <n v="3"/>
    <n v="0"/>
    <n v="0"/>
    <n v="0"/>
    <n v="1"/>
    <n v="3"/>
    <n v="6"/>
    <n v="0"/>
    <n v="-3"/>
  </r>
  <r>
    <x v="15"/>
    <n v="127"/>
    <m/>
    <m/>
    <x v="13"/>
    <s v="H"/>
    <n v="1"/>
    <n v="2"/>
    <n v="1"/>
    <n v="3"/>
    <m/>
    <m/>
    <n v="6"/>
    <n v="1"/>
    <n v="0"/>
    <n v="0"/>
    <n v="0"/>
    <n v="6"/>
    <n v="3"/>
    <n v="3"/>
    <n v="3"/>
  </r>
  <r>
    <x v="15"/>
    <n v="128"/>
    <s v="Flyers Hockey team"/>
    <s v="HK LEV Slaný"/>
    <x v="15"/>
    <s v="D"/>
    <n v="1"/>
    <n v="4"/>
    <n v="1"/>
    <n v="1"/>
    <m/>
    <m/>
    <n v="6"/>
    <n v="1"/>
    <n v="0"/>
    <n v="0"/>
    <n v="0"/>
    <n v="6"/>
    <n v="3"/>
    <n v="3"/>
    <n v="3"/>
  </r>
  <r>
    <x v="15"/>
    <n v="128"/>
    <m/>
    <m/>
    <x v="4"/>
    <s v="H"/>
    <n v="1"/>
    <n v="1"/>
    <n v="2"/>
    <n v="0"/>
    <m/>
    <m/>
    <n v="3"/>
    <n v="0"/>
    <n v="0"/>
    <n v="0"/>
    <n v="1"/>
    <n v="3"/>
    <n v="6"/>
    <n v="0"/>
    <n v="-3"/>
  </r>
  <r>
    <x v="16"/>
    <n v="129"/>
    <s v="HC Hvězda Praha "/>
    <s v="HC Berounští Medvědi"/>
    <x v="3"/>
    <s v="D"/>
    <n v="1"/>
    <n v="4"/>
    <n v="1"/>
    <n v="2"/>
    <m/>
    <m/>
    <n v="7"/>
    <n v="1"/>
    <n v="0"/>
    <n v="0"/>
    <n v="0"/>
    <n v="7"/>
    <n v="3"/>
    <n v="3"/>
    <n v="4"/>
  </r>
  <r>
    <x v="16"/>
    <n v="129"/>
    <m/>
    <m/>
    <x v="1"/>
    <s v="H"/>
    <n v="1"/>
    <n v="0"/>
    <n v="2"/>
    <n v="1"/>
    <m/>
    <m/>
    <n v="3"/>
    <n v="0"/>
    <n v="0"/>
    <n v="0"/>
    <n v="1"/>
    <n v="3"/>
    <n v="7"/>
    <n v="0"/>
    <n v="-4"/>
  </r>
  <r>
    <x v="16"/>
    <n v="130"/>
    <s v="HK LEV Slaný"/>
    <s v="SK Černošice"/>
    <x v="4"/>
    <s v="D"/>
    <n v="1"/>
    <n v="1"/>
    <n v="1"/>
    <n v="2"/>
    <m/>
    <m/>
    <n v="4"/>
    <n v="1"/>
    <n v="0"/>
    <n v="0"/>
    <n v="0"/>
    <n v="4"/>
    <n v="0"/>
    <n v="3"/>
    <n v="4"/>
  </r>
  <r>
    <x v="16"/>
    <n v="130"/>
    <m/>
    <m/>
    <x v="0"/>
    <s v="H"/>
    <n v="1"/>
    <n v="0"/>
    <n v="0"/>
    <n v="0"/>
    <m/>
    <m/>
    <n v="0"/>
    <n v="0"/>
    <n v="0"/>
    <n v="0"/>
    <n v="1"/>
    <n v="0"/>
    <n v="4"/>
    <n v="0"/>
    <n v="-4"/>
  </r>
  <r>
    <x v="16"/>
    <n v="131"/>
    <s v="Slavoj Velké Popovice"/>
    <s v="HC Rakovník"/>
    <x v="2"/>
    <s v="D"/>
    <n v="1"/>
    <n v="0"/>
    <n v="3"/>
    <n v="2"/>
    <m/>
    <m/>
    <n v="5"/>
    <n v="1"/>
    <n v="0"/>
    <n v="0"/>
    <n v="0"/>
    <n v="5"/>
    <n v="4"/>
    <n v="3"/>
    <n v="1"/>
  </r>
  <r>
    <x v="16"/>
    <n v="131"/>
    <m/>
    <m/>
    <x v="14"/>
    <s v="H"/>
    <n v="1"/>
    <n v="2"/>
    <n v="0"/>
    <n v="2"/>
    <m/>
    <m/>
    <n v="4"/>
    <n v="0"/>
    <n v="0"/>
    <n v="0"/>
    <n v="1"/>
    <n v="4"/>
    <n v="5"/>
    <n v="0"/>
    <n v="-1"/>
  </r>
  <r>
    <x v="16"/>
    <n v="132"/>
    <s v="SK Sršni Kutná Hora"/>
    <s v="HC Benátky n Jizerou B "/>
    <x v="11"/>
    <s v="D"/>
    <n v="1"/>
    <n v="0"/>
    <n v="3"/>
    <n v="1"/>
    <m/>
    <m/>
    <n v="4"/>
    <n v="0"/>
    <n v="0"/>
    <n v="0"/>
    <n v="1"/>
    <n v="4"/>
    <n v="6"/>
    <n v="0"/>
    <n v="-2"/>
  </r>
  <r>
    <x v="16"/>
    <n v="132"/>
    <m/>
    <m/>
    <x v="7"/>
    <s v="H"/>
    <n v="1"/>
    <n v="3"/>
    <n v="3"/>
    <n v="0"/>
    <m/>
    <m/>
    <n v="6"/>
    <n v="1"/>
    <n v="0"/>
    <n v="0"/>
    <n v="0"/>
    <n v="6"/>
    <n v="4"/>
    <n v="3"/>
    <n v="2"/>
  </r>
  <r>
    <x v="16"/>
    <n v="133"/>
    <s v="BK Mladá Boleslav B"/>
    <s v="HC Žabonosy"/>
    <x v="13"/>
    <s v="D"/>
    <n v="1"/>
    <n v="1"/>
    <n v="4"/>
    <n v="1"/>
    <m/>
    <m/>
    <n v="6"/>
    <n v="1"/>
    <n v="0"/>
    <n v="0"/>
    <n v="0"/>
    <n v="6"/>
    <n v="3"/>
    <n v="3"/>
    <n v="3"/>
  </r>
  <r>
    <x v="16"/>
    <n v="133"/>
    <m/>
    <m/>
    <x v="9"/>
    <s v="H"/>
    <n v="1"/>
    <n v="1"/>
    <n v="0"/>
    <n v="2"/>
    <m/>
    <m/>
    <n v="3"/>
    <n v="0"/>
    <n v="0"/>
    <n v="0"/>
    <n v="1"/>
    <n v="3"/>
    <n v="6"/>
    <n v="0"/>
    <n v="-3"/>
  </r>
  <r>
    <x v="16"/>
    <n v="134"/>
    <s v="HC LEV Benešov"/>
    <s v="HC Poděbrady"/>
    <x v="12"/>
    <s v="D"/>
    <n v="1"/>
    <n v="1"/>
    <n v="2"/>
    <n v="0"/>
    <m/>
    <m/>
    <n v="3"/>
    <n v="1"/>
    <n v="0"/>
    <n v="0"/>
    <n v="0"/>
    <n v="3"/>
    <n v="1"/>
    <n v="3"/>
    <n v="2"/>
  </r>
  <r>
    <x v="16"/>
    <n v="134"/>
    <m/>
    <m/>
    <x v="6"/>
    <s v="H"/>
    <n v="1"/>
    <n v="1"/>
    <n v="0"/>
    <n v="0"/>
    <m/>
    <m/>
    <n v="1"/>
    <n v="0"/>
    <n v="0"/>
    <n v="0"/>
    <n v="1"/>
    <n v="1"/>
    <n v="3"/>
    <n v="0"/>
    <n v="-2"/>
  </r>
  <r>
    <x v="16"/>
    <n v="135"/>
    <s v="HC Čáslav"/>
    <s v="HC Rytíři Vlašim"/>
    <x v="10"/>
    <s v="D"/>
    <n v="1"/>
    <n v="1"/>
    <n v="1"/>
    <n v="1"/>
    <m/>
    <m/>
    <n v="3"/>
    <n v="0"/>
    <n v="0"/>
    <n v="1"/>
    <n v="0"/>
    <n v="3"/>
    <n v="4"/>
    <n v="1"/>
    <n v="-1"/>
  </r>
  <r>
    <x v="16"/>
    <n v="135"/>
    <m/>
    <m/>
    <x v="8"/>
    <s v="H"/>
    <n v="1"/>
    <n v="1"/>
    <n v="1"/>
    <n v="1"/>
    <n v="1"/>
    <m/>
    <n v="4"/>
    <n v="0"/>
    <n v="1"/>
    <n v="0"/>
    <n v="0"/>
    <n v="4"/>
    <n v="3"/>
    <n v="2"/>
    <n v="1"/>
  </r>
  <r>
    <x v="16"/>
    <n v="136"/>
    <s v="HC Junior Mělník"/>
    <s v="Flyers Hockey team"/>
    <x v="5"/>
    <s v="D"/>
    <n v="1"/>
    <n v="1"/>
    <n v="0"/>
    <n v="3"/>
    <m/>
    <m/>
    <n v="4"/>
    <n v="1"/>
    <n v="0"/>
    <n v="0"/>
    <n v="0"/>
    <n v="4"/>
    <n v="0"/>
    <n v="3"/>
    <n v="4"/>
  </r>
  <r>
    <x v="16"/>
    <n v="136"/>
    <m/>
    <m/>
    <x v="15"/>
    <s v="H"/>
    <n v="1"/>
    <n v="0"/>
    <n v="0"/>
    <n v="0"/>
    <m/>
    <m/>
    <n v="0"/>
    <n v="0"/>
    <n v="0"/>
    <n v="0"/>
    <n v="1"/>
    <n v="0"/>
    <n v="4"/>
    <n v="0"/>
    <n v="-4"/>
  </r>
  <r>
    <x v="17"/>
    <n v="137"/>
    <s v="HC Berounští Medvědi"/>
    <s v="Slavoj Velké Popovice"/>
    <x v="1"/>
    <s v="D"/>
    <n v="1"/>
    <n v="2"/>
    <n v="0"/>
    <n v="1"/>
    <m/>
    <m/>
    <n v="3"/>
    <n v="1"/>
    <n v="0"/>
    <n v="0"/>
    <n v="0"/>
    <n v="3"/>
    <n v="2"/>
    <n v="3"/>
    <n v="1"/>
  </r>
  <r>
    <x v="17"/>
    <n v="137"/>
    <m/>
    <m/>
    <x v="2"/>
    <s v="H"/>
    <n v="1"/>
    <n v="1"/>
    <n v="1"/>
    <n v="0"/>
    <m/>
    <m/>
    <n v="2"/>
    <n v="0"/>
    <n v="0"/>
    <n v="0"/>
    <n v="1"/>
    <n v="2"/>
    <n v="3"/>
    <n v="0"/>
    <n v="-1"/>
  </r>
  <r>
    <x v="17"/>
    <n v="138"/>
    <s v="HC Rakovník"/>
    <s v="HK LEV Slaný"/>
    <x v="14"/>
    <s v="D"/>
    <n v="1"/>
    <n v="1"/>
    <n v="1"/>
    <n v="0"/>
    <m/>
    <m/>
    <n v="2"/>
    <n v="1"/>
    <n v="0"/>
    <n v="0"/>
    <n v="0"/>
    <n v="2"/>
    <n v="0"/>
    <n v="3"/>
    <n v="2"/>
  </r>
  <r>
    <x v="17"/>
    <n v="138"/>
    <m/>
    <m/>
    <x v="4"/>
    <s v="H"/>
    <n v="1"/>
    <n v="0"/>
    <n v="0"/>
    <n v="0"/>
    <m/>
    <m/>
    <n v="0"/>
    <n v="0"/>
    <n v="0"/>
    <n v="0"/>
    <n v="1"/>
    <n v="0"/>
    <n v="2"/>
    <n v="0"/>
    <n v="-2"/>
  </r>
  <r>
    <x v="17"/>
    <n v="139"/>
    <s v="SK Černošice"/>
    <s v="HC Junior Mělník"/>
    <x v="0"/>
    <s v="D"/>
    <n v="1"/>
    <n v="0"/>
    <n v="3"/>
    <n v="4"/>
    <m/>
    <m/>
    <n v="7"/>
    <n v="1"/>
    <n v="0"/>
    <n v="0"/>
    <n v="0"/>
    <n v="7"/>
    <n v="6"/>
    <n v="3"/>
    <n v="1"/>
  </r>
  <r>
    <x v="17"/>
    <n v="139"/>
    <m/>
    <m/>
    <x v="5"/>
    <s v="H"/>
    <n v="1"/>
    <n v="3"/>
    <n v="2"/>
    <n v="1"/>
    <m/>
    <m/>
    <n v="6"/>
    <n v="0"/>
    <n v="0"/>
    <n v="0"/>
    <n v="1"/>
    <n v="6"/>
    <n v="7"/>
    <n v="0"/>
    <n v="-1"/>
  </r>
  <r>
    <x v="17"/>
    <n v="140"/>
    <s v="HC Benátky n Jizerou B "/>
    <s v="HC Čáslav"/>
    <x v="7"/>
    <s v="D"/>
    <n v="1"/>
    <n v="1"/>
    <n v="0"/>
    <n v="1"/>
    <m/>
    <m/>
    <n v="2"/>
    <n v="0"/>
    <n v="0"/>
    <n v="1"/>
    <n v="0"/>
    <n v="2"/>
    <n v="3"/>
    <n v="1"/>
    <n v="-1"/>
  </r>
  <r>
    <x v="17"/>
    <n v="140"/>
    <m/>
    <m/>
    <x v="10"/>
    <s v="H"/>
    <n v="1"/>
    <n v="1"/>
    <n v="1"/>
    <n v="0"/>
    <n v="1"/>
    <m/>
    <n v="3"/>
    <n v="0"/>
    <n v="1"/>
    <n v="0"/>
    <n v="0"/>
    <n v="3"/>
    <n v="2"/>
    <n v="2"/>
    <n v="1"/>
  </r>
  <r>
    <x v="17"/>
    <n v="141"/>
    <s v="HC Rytíři Vlašim"/>
    <s v="HC LEV Benešov"/>
    <x v="8"/>
    <s v="D"/>
    <n v="1"/>
    <n v="2"/>
    <n v="0"/>
    <n v="1"/>
    <m/>
    <m/>
    <n v="3"/>
    <n v="0"/>
    <n v="0"/>
    <n v="1"/>
    <n v="0"/>
    <n v="3"/>
    <n v="4"/>
    <n v="1"/>
    <n v="-1"/>
  </r>
  <r>
    <x v="17"/>
    <n v="141"/>
    <m/>
    <m/>
    <x v="12"/>
    <s v="H"/>
    <n v="1"/>
    <n v="0"/>
    <n v="1"/>
    <n v="2"/>
    <n v="1"/>
    <m/>
    <n v="4"/>
    <n v="0"/>
    <n v="1"/>
    <n v="0"/>
    <n v="0"/>
    <n v="4"/>
    <n v="3"/>
    <n v="2"/>
    <n v="1"/>
  </r>
  <r>
    <x v="17"/>
    <n v="142"/>
    <s v="BK Mladá Boleslav B"/>
    <s v="HC Poděbrady"/>
    <x v="13"/>
    <s v="D"/>
    <n v="1"/>
    <n v="1"/>
    <n v="2"/>
    <n v="2"/>
    <m/>
    <m/>
    <n v="5"/>
    <n v="1"/>
    <n v="0"/>
    <n v="0"/>
    <n v="0"/>
    <n v="5"/>
    <n v="4"/>
    <n v="3"/>
    <n v="1"/>
  </r>
  <r>
    <x v="17"/>
    <n v="142"/>
    <m/>
    <m/>
    <x v="6"/>
    <s v="H"/>
    <n v="1"/>
    <n v="1"/>
    <n v="1"/>
    <n v="2"/>
    <m/>
    <m/>
    <n v="4"/>
    <n v="0"/>
    <n v="0"/>
    <n v="0"/>
    <n v="1"/>
    <n v="4"/>
    <n v="5"/>
    <n v="0"/>
    <n v="-1"/>
  </r>
  <r>
    <x v="17"/>
    <n v="143"/>
    <s v="HC Žabonosy"/>
    <s v="SK Sršni Kutná Hora"/>
    <x v="9"/>
    <s v="D"/>
    <n v="1"/>
    <n v="1"/>
    <n v="2"/>
    <n v="2"/>
    <m/>
    <m/>
    <n v="5"/>
    <n v="1"/>
    <n v="0"/>
    <n v="0"/>
    <n v="0"/>
    <n v="5"/>
    <n v="2"/>
    <n v="3"/>
    <n v="3"/>
  </r>
  <r>
    <x v="17"/>
    <n v="143"/>
    <m/>
    <m/>
    <x v="11"/>
    <s v="H"/>
    <n v="1"/>
    <n v="1"/>
    <n v="0"/>
    <n v="1"/>
    <m/>
    <m/>
    <n v="2"/>
    <n v="0"/>
    <n v="0"/>
    <n v="0"/>
    <n v="1"/>
    <n v="2"/>
    <n v="5"/>
    <n v="0"/>
    <n v="-3"/>
  </r>
  <r>
    <x v="17"/>
    <n v="144"/>
    <s v="Flyers Hockey team"/>
    <s v="HC Hvězda Praha "/>
    <x v="15"/>
    <s v="D"/>
    <n v="1"/>
    <n v="0"/>
    <n v="1"/>
    <n v="0"/>
    <m/>
    <m/>
    <n v="1"/>
    <n v="0"/>
    <n v="0"/>
    <n v="0"/>
    <n v="1"/>
    <n v="1"/>
    <n v="3"/>
    <n v="0"/>
    <n v="-2"/>
  </r>
  <r>
    <x v="17"/>
    <n v="144"/>
    <m/>
    <m/>
    <x v="3"/>
    <s v="H"/>
    <n v="1"/>
    <n v="0"/>
    <n v="0"/>
    <n v="3"/>
    <m/>
    <m/>
    <n v="3"/>
    <n v="1"/>
    <n v="0"/>
    <n v="0"/>
    <n v="0"/>
    <n v="3"/>
    <n v="1"/>
    <n v="3"/>
    <n v="2"/>
  </r>
  <r>
    <x v="18"/>
    <n v="145"/>
    <s v="HC Rytíři Vlašim"/>
    <s v="HC Hvězda Praha "/>
    <x v="8"/>
    <s v="D"/>
    <n v="1"/>
    <n v="0"/>
    <n v="2"/>
    <n v="1"/>
    <n v="1"/>
    <m/>
    <n v="4"/>
    <n v="0"/>
    <n v="1"/>
    <n v="0"/>
    <n v="0"/>
    <n v="4"/>
    <n v="3"/>
    <n v="2"/>
    <n v="1"/>
  </r>
  <r>
    <x v="18"/>
    <n v="145"/>
    <m/>
    <m/>
    <x v="3"/>
    <s v="H"/>
    <n v="1"/>
    <n v="0"/>
    <n v="2"/>
    <n v="1"/>
    <m/>
    <m/>
    <n v="3"/>
    <n v="0"/>
    <n v="0"/>
    <n v="1"/>
    <n v="0"/>
    <n v="3"/>
    <n v="4"/>
    <n v="1"/>
    <n v="-1"/>
  </r>
  <r>
    <x v="18"/>
    <n v="146"/>
    <s v="HC Čáslav"/>
    <s v="HC Junior Mělník"/>
    <x v="10"/>
    <s v="D"/>
    <n v="1"/>
    <n v="0"/>
    <n v="0"/>
    <n v="1"/>
    <m/>
    <m/>
    <n v="1"/>
    <n v="0"/>
    <n v="0"/>
    <n v="0"/>
    <n v="1"/>
    <n v="1"/>
    <n v="4"/>
    <n v="0"/>
    <n v="-3"/>
  </r>
  <r>
    <x v="18"/>
    <n v="146"/>
    <m/>
    <m/>
    <x v="5"/>
    <s v="H"/>
    <n v="1"/>
    <n v="1"/>
    <n v="1"/>
    <n v="2"/>
    <m/>
    <m/>
    <n v="4"/>
    <n v="1"/>
    <n v="0"/>
    <n v="0"/>
    <n v="0"/>
    <n v="4"/>
    <n v="1"/>
    <n v="3"/>
    <n v="3"/>
  </r>
  <r>
    <x v="18"/>
    <n v="147"/>
    <s v="HC LEV Benešov"/>
    <s v="HC Berounští Medvědi"/>
    <x v="12"/>
    <s v="D"/>
    <n v="1"/>
    <n v="3"/>
    <n v="2"/>
    <n v="3"/>
    <m/>
    <m/>
    <n v="8"/>
    <n v="1"/>
    <n v="0"/>
    <n v="0"/>
    <n v="0"/>
    <n v="8"/>
    <n v="0"/>
    <n v="3"/>
    <n v="8"/>
  </r>
  <r>
    <x v="18"/>
    <n v="147"/>
    <m/>
    <m/>
    <x v="1"/>
    <s v="H"/>
    <n v="1"/>
    <n v="0"/>
    <n v="0"/>
    <n v="0"/>
    <m/>
    <m/>
    <n v="0"/>
    <n v="0"/>
    <n v="0"/>
    <n v="0"/>
    <n v="1"/>
    <n v="0"/>
    <n v="8"/>
    <n v="0"/>
    <n v="-8"/>
  </r>
  <r>
    <x v="18"/>
    <n v="148"/>
    <s v="BK Mladá Boleslav B"/>
    <s v="Slavoj Velké Popovice"/>
    <x v="13"/>
    <s v="D"/>
    <n v="1"/>
    <n v="2"/>
    <n v="1"/>
    <n v="3"/>
    <m/>
    <m/>
    <n v="6"/>
    <n v="1"/>
    <n v="0"/>
    <n v="0"/>
    <n v="0"/>
    <n v="6"/>
    <n v="5"/>
    <n v="3"/>
    <n v="1"/>
  </r>
  <r>
    <x v="18"/>
    <n v="148"/>
    <m/>
    <m/>
    <x v="2"/>
    <s v="H"/>
    <n v="1"/>
    <n v="0"/>
    <n v="3"/>
    <n v="2"/>
    <m/>
    <m/>
    <n v="5"/>
    <n v="0"/>
    <n v="0"/>
    <n v="0"/>
    <n v="1"/>
    <n v="5"/>
    <n v="6"/>
    <n v="0"/>
    <n v="-1"/>
  </r>
  <r>
    <x v="18"/>
    <n v="149"/>
    <s v="SK Sršni Kutná Hora"/>
    <s v="HC Rakovník"/>
    <x v="11"/>
    <s v="D"/>
    <n v="1"/>
    <n v="0"/>
    <n v="1"/>
    <n v="1"/>
    <m/>
    <m/>
    <n v="2"/>
    <n v="0"/>
    <n v="0"/>
    <n v="0"/>
    <n v="1"/>
    <n v="2"/>
    <n v="5"/>
    <n v="0"/>
    <n v="-3"/>
  </r>
  <r>
    <x v="18"/>
    <n v="149"/>
    <m/>
    <m/>
    <x v="14"/>
    <s v="H"/>
    <n v="1"/>
    <n v="1"/>
    <n v="3"/>
    <n v="1"/>
    <m/>
    <m/>
    <n v="5"/>
    <n v="1"/>
    <n v="0"/>
    <n v="0"/>
    <n v="0"/>
    <n v="5"/>
    <n v="2"/>
    <n v="3"/>
    <n v="3"/>
  </r>
  <r>
    <x v="18"/>
    <n v="150"/>
    <s v="HC Žabonosy"/>
    <s v="SK Černošice"/>
    <x v="9"/>
    <s v="D"/>
    <n v="1"/>
    <n v="1"/>
    <n v="1"/>
    <n v="2"/>
    <m/>
    <m/>
    <n v="4"/>
    <n v="0"/>
    <n v="0"/>
    <n v="1"/>
    <n v="0"/>
    <n v="4"/>
    <n v="5"/>
    <n v="1"/>
    <n v="-1"/>
  </r>
  <r>
    <x v="18"/>
    <n v="150"/>
    <m/>
    <m/>
    <x v="0"/>
    <s v="H"/>
    <n v="1"/>
    <n v="2"/>
    <n v="1"/>
    <n v="1"/>
    <n v="1"/>
    <m/>
    <n v="5"/>
    <n v="0"/>
    <n v="1"/>
    <n v="0"/>
    <n v="0"/>
    <n v="5"/>
    <n v="4"/>
    <n v="2"/>
    <n v="1"/>
  </r>
  <r>
    <x v="18"/>
    <n v="151"/>
    <s v="HC Benátky n Jizerou B "/>
    <s v="HK LEV Slaný"/>
    <x v="7"/>
    <s v="D"/>
    <n v="1"/>
    <n v="2"/>
    <n v="0"/>
    <n v="0"/>
    <m/>
    <m/>
    <n v="2"/>
    <n v="0"/>
    <n v="0"/>
    <n v="0"/>
    <n v="1"/>
    <n v="2"/>
    <n v="4"/>
    <n v="0"/>
    <n v="-2"/>
  </r>
  <r>
    <x v="18"/>
    <n v="151"/>
    <m/>
    <m/>
    <x v="4"/>
    <s v="H"/>
    <n v="1"/>
    <n v="1"/>
    <n v="3"/>
    <n v="0"/>
    <m/>
    <m/>
    <n v="4"/>
    <n v="1"/>
    <n v="0"/>
    <n v="0"/>
    <n v="0"/>
    <n v="4"/>
    <n v="2"/>
    <n v="3"/>
    <n v="2"/>
  </r>
  <r>
    <x v="18"/>
    <n v="152"/>
    <s v="HC Poděbrady"/>
    <s v="Flyers Hockey team"/>
    <x v="6"/>
    <s v="D"/>
    <n v="1"/>
    <n v="2"/>
    <n v="2"/>
    <n v="2"/>
    <m/>
    <m/>
    <n v="6"/>
    <n v="1"/>
    <n v="0"/>
    <n v="0"/>
    <n v="0"/>
    <n v="6"/>
    <n v="1"/>
    <n v="3"/>
    <n v="5"/>
  </r>
  <r>
    <x v="18"/>
    <n v="152"/>
    <m/>
    <m/>
    <x v="15"/>
    <s v="H"/>
    <n v="1"/>
    <n v="0"/>
    <n v="1"/>
    <n v="0"/>
    <m/>
    <m/>
    <n v="1"/>
    <n v="0"/>
    <n v="0"/>
    <n v="0"/>
    <n v="1"/>
    <n v="1"/>
    <n v="6"/>
    <n v="0"/>
    <n v="-5"/>
  </r>
  <r>
    <x v="19"/>
    <n v="153"/>
    <s v="SK Černošice"/>
    <s v="HC Benátky n Jizerou B "/>
    <x v="0"/>
    <s v="D"/>
    <n v="1"/>
    <n v="3"/>
    <n v="2"/>
    <n v="4"/>
    <m/>
    <m/>
    <n v="9"/>
    <n v="1"/>
    <n v="0"/>
    <n v="0"/>
    <n v="0"/>
    <n v="9"/>
    <n v="1"/>
    <n v="3"/>
    <n v="8"/>
  </r>
  <r>
    <x v="19"/>
    <n v="153"/>
    <m/>
    <m/>
    <x v="7"/>
    <s v="H"/>
    <n v="1"/>
    <n v="1"/>
    <n v="0"/>
    <n v="0"/>
    <m/>
    <m/>
    <n v="1"/>
    <n v="0"/>
    <n v="0"/>
    <n v="0"/>
    <n v="1"/>
    <n v="1"/>
    <n v="9"/>
    <n v="0"/>
    <n v="-8"/>
  </r>
  <r>
    <x v="19"/>
    <n v="154"/>
    <s v="HC Rakovník"/>
    <s v="HC Žabonosy"/>
    <x v="14"/>
    <s v="D"/>
    <n v="1"/>
    <n v="0"/>
    <n v="1"/>
    <n v="5"/>
    <m/>
    <m/>
    <n v="6"/>
    <n v="1"/>
    <n v="0"/>
    <n v="0"/>
    <n v="0"/>
    <n v="6"/>
    <n v="3"/>
    <n v="3"/>
    <n v="3"/>
  </r>
  <r>
    <x v="19"/>
    <n v="154"/>
    <m/>
    <m/>
    <x v="9"/>
    <s v="H"/>
    <n v="1"/>
    <n v="2"/>
    <n v="1"/>
    <n v="0"/>
    <m/>
    <m/>
    <n v="3"/>
    <n v="0"/>
    <n v="0"/>
    <n v="0"/>
    <n v="1"/>
    <n v="3"/>
    <n v="6"/>
    <n v="0"/>
    <n v="-3"/>
  </r>
  <r>
    <x v="19"/>
    <n v="155"/>
    <s v="Slavoj Velké Popovice"/>
    <s v="SK Sršni Kutná Hora"/>
    <x v="2"/>
    <s v="D"/>
    <n v="1"/>
    <n v="1"/>
    <n v="0"/>
    <n v="1"/>
    <m/>
    <m/>
    <n v="2"/>
    <n v="0"/>
    <n v="0"/>
    <n v="0"/>
    <n v="1"/>
    <n v="2"/>
    <n v="5"/>
    <n v="0"/>
    <n v="-3"/>
  </r>
  <r>
    <x v="19"/>
    <n v="155"/>
    <m/>
    <m/>
    <x v="11"/>
    <s v="H"/>
    <n v="1"/>
    <n v="0"/>
    <n v="3"/>
    <n v="2"/>
    <m/>
    <m/>
    <n v="5"/>
    <n v="1"/>
    <n v="0"/>
    <n v="0"/>
    <n v="0"/>
    <n v="5"/>
    <n v="2"/>
    <n v="3"/>
    <n v="3"/>
  </r>
  <r>
    <x v="19"/>
    <n v="156"/>
    <s v="HK LEV Slaný"/>
    <s v="BK Mladá Boleslav B"/>
    <x v="4"/>
    <s v="D"/>
    <n v="1"/>
    <n v="1"/>
    <n v="4"/>
    <n v="3"/>
    <m/>
    <m/>
    <n v="8"/>
    <n v="1"/>
    <n v="0"/>
    <n v="0"/>
    <n v="0"/>
    <n v="8"/>
    <n v="1"/>
    <n v="3"/>
    <n v="7"/>
  </r>
  <r>
    <x v="19"/>
    <n v="156"/>
    <m/>
    <m/>
    <x v="13"/>
    <s v="H"/>
    <n v="1"/>
    <n v="0"/>
    <n v="1"/>
    <n v="0"/>
    <m/>
    <m/>
    <n v="1"/>
    <n v="0"/>
    <n v="0"/>
    <n v="0"/>
    <n v="1"/>
    <n v="1"/>
    <n v="8"/>
    <n v="0"/>
    <n v="-7"/>
  </r>
  <r>
    <x v="19"/>
    <n v="157"/>
    <s v="HC Junior Mělník"/>
    <s v="HC LEV Benešov"/>
    <x v="5"/>
    <s v="D"/>
    <n v="1"/>
    <n v="4"/>
    <n v="1"/>
    <n v="1"/>
    <m/>
    <m/>
    <n v="6"/>
    <n v="1"/>
    <n v="0"/>
    <n v="0"/>
    <n v="0"/>
    <n v="6"/>
    <n v="3"/>
    <n v="3"/>
    <n v="3"/>
  </r>
  <r>
    <x v="19"/>
    <n v="157"/>
    <m/>
    <m/>
    <x v="12"/>
    <s v="H"/>
    <n v="1"/>
    <n v="1"/>
    <n v="1"/>
    <n v="1"/>
    <m/>
    <m/>
    <n v="3"/>
    <n v="0"/>
    <n v="0"/>
    <n v="0"/>
    <n v="1"/>
    <n v="3"/>
    <n v="6"/>
    <n v="0"/>
    <n v="-3"/>
  </r>
  <r>
    <x v="19"/>
    <n v="158"/>
    <s v="HC Hvězda Praha "/>
    <s v="HC Čáslav"/>
    <x v="3"/>
    <s v="D"/>
    <n v="1"/>
    <n v="0"/>
    <n v="1"/>
    <n v="0"/>
    <m/>
    <m/>
    <n v="1"/>
    <n v="0"/>
    <n v="0"/>
    <n v="0"/>
    <n v="1"/>
    <n v="1"/>
    <n v="4"/>
    <n v="0"/>
    <n v="-3"/>
  </r>
  <r>
    <x v="19"/>
    <n v="158"/>
    <m/>
    <m/>
    <x v="10"/>
    <s v="H"/>
    <n v="1"/>
    <n v="1"/>
    <n v="1"/>
    <n v="2"/>
    <m/>
    <m/>
    <n v="4"/>
    <n v="1"/>
    <n v="0"/>
    <n v="0"/>
    <n v="0"/>
    <n v="4"/>
    <n v="1"/>
    <n v="3"/>
    <n v="3"/>
  </r>
  <r>
    <x v="19"/>
    <n v="159"/>
    <s v="HC Berounští Medvědi"/>
    <s v="HC Poděbrady"/>
    <x v="1"/>
    <s v="D"/>
    <n v="1"/>
    <n v="0"/>
    <n v="0"/>
    <n v="0"/>
    <m/>
    <m/>
    <n v="0"/>
    <n v="0"/>
    <n v="0"/>
    <n v="0"/>
    <n v="1"/>
    <n v="0"/>
    <n v="3"/>
    <n v="0"/>
    <n v="-3"/>
  </r>
  <r>
    <x v="19"/>
    <n v="159"/>
    <m/>
    <m/>
    <x v="6"/>
    <s v="H"/>
    <n v="1"/>
    <n v="0"/>
    <n v="2"/>
    <n v="1"/>
    <m/>
    <m/>
    <n v="3"/>
    <n v="1"/>
    <n v="0"/>
    <n v="0"/>
    <n v="0"/>
    <n v="3"/>
    <n v="0"/>
    <n v="3"/>
    <n v="3"/>
  </r>
  <r>
    <x v="19"/>
    <n v="160"/>
    <s v="Flyers Hockey team"/>
    <s v="HC Rytíři Vlašim"/>
    <x v="15"/>
    <s v="D"/>
    <n v="1"/>
    <n v="2"/>
    <n v="0"/>
    <n v="1"/>
    <m/>
    <m/>
    <n v="3"/>
    <n v="0"/>
    <n v="0"/>
    <n v="0"/>
    <n v="1"/>
    <n v="3"/>
    <n v="8"/>
    <n v="0"/>
    <n v="-5"/>
  </r>
  <r>
    <x v="19"/>
    <n v="160"/>
    <m/>
    <m/>
    <x v="8"/>
    <s v="H"/>
    <n v="1"/>
    <n v="1"/>
    <n v="3"/>
    <n v="4"/>
    <m/>
    <m/>
    <n v="8"/>
    <n v="1"/>
    <n v="0"/>
    <n v="0"/>
    <n v="0"/>
    <n v="8"/>
    <n v="3"/>
    <n v="3"/>
    <n v="5"/>
  </r>
  <r>
    <x v="20"/>
    <n v="161"/>
    <s v="HC Hvězda Praha "/>
    <s v="SK Černošice"/>
    <x v="3"/>
    <s v="D"/>
    <n v="1"/>
    <n v="2"/>
    <n v="2"/>
    <n v="0"/>
    <m/>
    <m/>
    <n v="4"/>
    <n v="0"/>
    <n v="0"/>
    <n v="0"/>
    <n v="1"/>
    <n v="4"/>
    <n v="5"/>
    <n v="0"/>
    <n v="-1"/>
  </r>
  <r>
    <x v="20"/>
    <n v="161"/>
    <m/>
    <m/>
    <x v="0"/>
    <s v="H"/>
    <n v="1"/>
    <n v="1"/>
    <n v="2"/>
    <n v="2"/>
    <m/>
    <m/>
    <n v="5"/>
    <n v="1"/>
    <n v="0"/>
    <n v="0"/>
    <n v="0"/>
    <n v="5"/>
    <n v="4"/>
    <n v="3"/>
    <n v="1"/>
  </r>
  <r>
    <x v="20"/>
    <n v="162"/>
    <s v="HC Junior Mělník"/>
    <s v="HC Rakovník"/>
    <x v="5"/>
    <s v="D"/>
    <n v="1"/>
    <n v="0"/>
    <n v="1"/>
    <n v="0"/>
    <m/>
    <m/>
    <n v="1"/>
    <n v="0"/>
    <n v="0"/>
    <n v="0"/>
    <n v="1"/>
    <n v="1"/>
    <n v="3"/>
    <n v="0"/>
    <n v="-2"/>
  </r>
  <r>
    <x v="20"/>
    <n v="162"/>
    <m/>
    <m/>
    <x v="14"/>
    <s v="H"/>
    <n v="1"/>
    <n v="1"/>
    <n v="1"/>
    <n v="1"/>
    <m/>
    <m/>
    <n v="3"/>
    <n v="1"/>
    <n v="0"/>
    <n v="0"/>
    <n v="0"/>
    <n v="3"/>
    <n v="1"/>
    <n v="3"/>
    <n v="2"/>
  </r>
  <r>
    <x v="20"/>
    <n v="163"/>
    <s v="HK LEV Slaný"/>
    <s v="Slavoj Velké Popovice"/>
    <x v="4"/>
    <s v="D"/>
    <n v="1"/>
    <n v="0"/>
    <n v="2"/>
    <n v="3"/>
    <m/>
    <m/>
    <n v="5"/>
    <n v="1"/>
    <n v="0"/>
    <n v="0"/>
    <n v="0"/>
    <n v="5"/>
    <n v="1"/>
    <n v="3"/>
    <n v="4"/>
  </r>
  <r>
    <x v="20"/>
    <n v="163"/>
    <m/>
    <m/>
    <x v="2"/>
    <s v="H"/>
    <n v="1"/>
    <n v="0"/>
    <n v="0"/>
    <n v="1"/>
    <m/>
    <m/>
    <n v="1"/>
    <n v="0"/>
    <n v="0"/>
    <n v="0"/>
    <n v="1"/>
    <n v="1"/>
    <n v="5"/>
    <n v="0"/>
    <n v="-4"/>
  </r>
  <r>
    <x v="20"/>
    <n v="164"/>
    <s v="HC Žabonosy"/>
    <s v="HC Benátky n Jizerou B "/>
    <x v="9"/>
    <s v="D"/>
    <n v="1"/>
    <n v="1"/>
    <n v="1"/>
    <n v="1"/>
    <m/>
    <m/>
    <n v="3"/>
    <n v="1"/>
    <n v="0"/>
    <n v="0"/>
    <n v="0"/>
    <n v="3"/>
    <n v="2"/>
    <n v="3"/>
    <n v="1"/>
  </r>
  <r>
    <x v="20"/>
    <n v="164"/>
    <m/>
    <m/>
    <x v="7"/>
    <s v="H"/>
    <n v="1"/>
    <n v="1"/>
    <n v="1"/>
    <n v="0"/>
    <m/>
    <m/>
    <n v="2"/>
    <n v="0"/>
    <n v="0"/>
    <n v="0"/>
    <n v="1"/>
    <n v="2"/>
    <n v="3"/>
    <n v="0"/>
    <n v="-1"/>
  </r>
  <r>
    <x v="20"/>
    <n v="165"/>
    <s v="SK Sršni Kutná Hora"/>
    <s v="HC Poděbrady"/>
    <x v="11"/>
    <s v="D"/>
    <n v="1"/>
    <n v="0"/>
    <n v="1"/>
    <n v="0"/>
    <n v="1"/>
    <m/>
    <n v="2"/>
    <n v="0"/>
    <n v="1"/>
    <n v="0"/>
    <n v="0"/>
    <n v="2"/>
    <n v="1"/>
    <n v="2"/>
    <n v="1"/>
  </r>
  <r>
    <x v="20"/>
    <n v="165"/>
    <m/>
    <m/>
    <x v="6"/>
    <s v="H"/>
    <n v="1"/>
    <n v="0"/>
    <n v="1"/>
    <n v="0"/>
    <m/>
    <m/>
    <n v="1"/>
    <n v="0"/>
    <n v="0"/>
    <n v="1"/>
    <n v="0"/>
    <n v="1"/>
    <n v="2"/>
    <n v="1"/>
    <n v="-1"/>
  </r>
  <r>
    <x v="20"/>
    <n v="166"/>
    <s v="BK Mladá Boleslav B"/>
    <s v="HC Rytíři Vlašim"/>
    <x v="13"/>
    <s v="D"/>
    <n v="1"/>
    <n v="2"/>
    <n v="2"/>
    <n v="2"/>
    <m/>
    <m/>
    <n v="6"/>
    <n v="1"/>
    <n v="0"/>
    <n v="0"/>
    <n v="0"/>
    <n v="6"/>
    <n v="3"/>
    <n v="3"/>
    <n v="3"/>
  </r>
  <r>
    <x v="20"/>
    <n v="166"/>
    <m/>
    <m/>
    <x v="8"/>
    <s v="H"/>
    <n v="1"/>
    <n v="0"/>
    <n v="0"/>
    <n v="3"/>
    <m/>
    <m/>
    <n v="3"/>
    <n v="0"/>
    <n v="0"/>
    <n v="0"/>
    <n v="1"/>
    <n v="3"/>
    <n v="6"/>
    <n v="0"/>
    <n v="-3"/>
  </r>
  <r>
    <x v="20"/>
    <n v="167"/>
    <s v="HC LEV Benešov"/>
    <s v="HC Čáslav"/>
    <x v="12"/>
    <s v="D"/>
    <n v="1"/>
    <n v="0"/>
    <n v="1"/>
    <n v="1"/>
    <m/>
    <m/>
    <n v="2"/>
    <n v="0"/>
    <n v="0"/>
    <n v="0"/>
    <n v="1"/>
    <n v="2"/>
    <n v="3"/>
    <n v="0"/>
    <n v="-1"/>
  </r>
  <r>
    <x v="20"/>
    <n v="167"/>
    <m/>
    <m/>
    <x v="10"/>
    <s v="H"/>
    <n v="1"/>
    <n v="1"/>
    <n v="0"/>
    <n v="2"/>
    <m/>
    <m/>
    <n v="3"/>
    <n v="1"/>
    <n v="0"/>
    <n v="0"/>
    <n v="0"/>
    <n v="3"/>
    <n v="2"/>
    <n v="3"/>
    <n v="1"/>
  </r>
  <r>
    <x v="20"/>
    <n v="168"/>
    <s v="Flyers Hockey team"/>
    <s v="HC Berounští Medvědi"/>
    <x v="15"/>
    <s v="D"/>
    <n v="1"/>
    <n v="0"/>
    <n v="1"/>
    <n v="0"/>
    <m/>
    <m/>
    <n v="1"/>
    <n v="0"/>
    <n v="0"/>
    <n v="0"/>
    <n v="1"/>
    <n v="1"/>
    <n v="2"/>
    <n v="0"/>
    <n v="-1"/>
  </r>
  <r>
    <x v="20"/>
    <n v="168"/>
    <m/>
    <m/>
    <x v="1"/>
    <s v="H"/>
    <n v="1"/>
    <n v="1"/>
    <n v="1"/>
    <n v="0"/>
    <m/>
    <m/>
    <n v="2"/>
    <n v="1"/>
    <n v="0"/>
    <n v="0"/>
    <n v="0"/>
    <n v="2"/>
    <n v="1"/>
    <n v="3"/>
    <n v="1"/>
  </r>
  <r>
    <x v="21"/>
    <n v="169"/>
    <s v="HC Berounští Medvědi"/>
    <s v="HK LEV Slaný"/>
    <x v="1"/>
    <s v="D"/>
    <n v="1"/>
    <n v="1"/>
    <n v="1"/>
    <n v="0"/>
    <m/>
    <m/>
    <n v="2"/>
    <n v="0"/>
    <n v="0"/>
    <n v="0"/>
    <n v="1"/>
    <n v="2"/>
    <n v="5"/>
    <n v="0"/>
    <n v="-3"/>
  </r>
  <r>
    <x v="21"/>
    <n v="169"/>
    <m/>
    <m/>
    <x v="4"/>
    <s v="H"/>
    <n v="1"/>
    <n v="0"/>
    <n v="2"/>
    <n v="3"/>
    <m/>
    <m/>
    <n v="5"/>
    <n v="1"/>
    <n v="0"/>
    <n v="0"/>
    <n v="0"/>
    <n v="5"/>
    <n v="2"/>
    <n v="3"/>
    <n v="3"/>
  </r>
  <r>
    <x v="21"/>
    <n v="170"/>
    <s v="Slavoj Velké Popovice"/>
    <s v="HC Junior Mělník"/>
    <x v="2"/>
    <s v="D"/>
    <n v="1"/>
    <n v="0"/>
    <n v="2"/>
    <n v="0"/>
    <m/>
    <m/>
    <n v="2"/>
    <n v="0"/>
    <n v="0"/>
    <n v="0"/>
    <n v="1"/>
    <n v="2"/>
    <n v="4"/>
    <n v="0"/>
    <n v="-2"/>
  </r>
  <r>
    <x v="21"/>
    <n v="170"/>
    <m/>
    <m/>
    <x v="5"/>
    <s v="H"/>
    <n v="1"/>
    <n v="1"/>
    <n v="0"/>
    <n v="3"/>
    <m/>
    <m/>
    <n v="4"/>
    <n v="1"/>
    <n v="0"/>
    <n v="0"/>
    <n v="0"/>
    <n v="4"/>
    <n v="2"/>
    <n v="3"/>
    <n v="2"/>
  </r>
  <r>
    <x v="21"/>
    <n v="171"/>
    <s v="HC Rakovník"/>
    <s v="HC Hvězda Praha "/>
    <x v="14"/>
    <s v="D"/>
    <n v="1"/>
    <n v="4"/>
    <n v="2"/>
    <n v="1"/>
    <m/>
    <m/>
    <n v="7"/>
    <n v="1"/>
    <n v="0"/>
    <n v="0"/>
    <n v="0"/>
    <n v="7"/>
    <n v="4"/>
    <n v="3"/>
    <n v="3"/>
  </r>
  <r>
    <x v="21"/>
    <n v="171"/>
    <m/>
    <m/>
    <x v="3"/>
    <s v="H"/>
    <n v="1"/>
    <n v="1"/>
    <n v="1"/>
    <n v="2"/>
    <m/>
    <m/>
    <n v="4"/>
    <n v="0"/>
    <n v="0"/>
    <n v="0"/>
    <n v="1"/>
    <n v="4"/>
    <n v="7"/>
    <n v="0"/>
    <n v="-3"/>
  </r>
  <r>
    <x v="21"/>
    <n v="172"/>
    <s v="HC Benátky n Jizerou B "/>
    <s v="HC LEV Benešov"/>
    <x v="7"/>
    <s v="D"/>
    <n v="1"/>
    <n v="1"/>
    <n v="1"/>
    <n v="1"/>
    <m/>
    <m/>
    <n v="3"/>
    <n v="0"/>
    <n v="0"/>
    <n v="0"/>
    <n v="1"/>
    <n v="3"/>
    <n v="4"/>
    <n v="0"/>
    <n v="-1"/>
  </r>
  <r>
    <x v="21"/>
    <n v="172"/>
    <m/>
    <m/>
    <x v="12"/>
    <s v="H"/>
    <n v="1"/>
    <n v="0"/>
    <n v="3"/>
    <n v="1"/>
    <m/>
    <m/>
    <n v="4"/>
    <n v="1"/>
    <n v="0"/>
    <n v="0"/>
    <n v="0"/>
    <n v="4"/>
    <n v="3"/>
    <n v="3"/>
    <n v="1"/>
  </r>
  <r>
    <x v="21"/>
    <n v="173"/>
    <s v="HC Čáslav"/>
    <s v="BK Mladá Boleslav B"/>
    <x v="10"/>
    <s v="D"/>
    <n v="1"/>
    <n v="0"/>
    <n v="1"/>
    <n v="1"/>
    <m/>
    <m/>
    <n v="2"/>
    <n v="0"/>
    <n v="0"/>
    <n v="0"/>
    <n v="1"/>
    <n v="2"/>
    <n v="5"/>
    <n v="0"/>
    <n v="-3"/>
  </r>
  <r>
    <x v="21"/>
    <n v="173"/>
    <m/>
    <m/>
    <x v="13"/>
    <s v="H"/>
    <n v="1"/>
    <n v="0"/>
    <n v="4"/>
    <n v="1"/>
    <m/>
    <m/>
    <n v="5"/>
    <n v="1"/>
    <n v="0"/>
    <n v="0"/>
    <n v="0"/>
    <n v="5"/>
    <n v="2"/>
    <n v="3"/>
    <n v="3"/>
  </r>
  <r>
    <x v="21"/>
    <n v="174"/>
    <s v="HC Rytíři Vlašim"/>
    <s v="SK Sršni Kutná Hora"/>
    <x v="8"/>
    <s v="D"/>
    <n v="1"/>
    <n v="0"/>
    <n v="1"/>
    <n v="2"/>
    <m/>
    <m/>
    <n v="3"/>
    <n v="1"/>
    <n v="0"/>
    <n v="0"/>
    <n v="0"/>
    <n v="3"/>
    <n v="1"/>
    <n v="3"/>
    <n v="2"/>
  </r>
  <r>
    <x v="21"/>
    <n v="174"/>
    <m/>
    <m/>
    <x v="11"/>
    <s v="H"/>
    <n v="1"/>
    <n v="1"/>
    <n v="0"/>
    <n v="0"/>
    <m/>
    <m/>
    <n v="1"/>
    <n v="0"/>
    <n v="0"/>
    <n v="0"/>
    <n v="1"/>
    <n v="1"/>
    <n v="3"/>
    <n v="0"/>
    <n v="-2"/>
  </r>
  <r>
    <x v="21"/>
    <n v="175"/>
    <s v="HC Poděbrady"/>
    <s v="HC Žabonosy"/>
    <x v="6"/>
    <s v="D"/>
    <n v="1"/>
    <n v="1"/>
    <n v="1"/>
    <n v="1"/>
    <m/>
    <m/>
    <n v="3"/>
    <n v="0"/>
    <n v="0"/>
    <n v="0"/>
    <n v="1"/>
    <n v="3"/>
    <n v="6"/>
    <n v="0"/>
    <n v="-3"/>
  </r>
  <r>
    <x v="21"/>
    <n v="175"/>
    <m/>
    <m/>
    <x v="9"/>
    <s v="H"/>
    <n v="1"/>
    <n v="0"/>
    <n v="4"/>
    <n v="2"/>
    <m/>
    <m/>
    <n v="6"/>
    <n v="1"/>
    <n v="0"/>
    <n v="0"/>
    <n v="0"/>
    <n v="6"/>
    <n v="3"/>
    <n v="3"/>
    <n v="3"/>
  </r>
  <r>
    <x v="21"/>
    <n v="176"/>
    <s v="SK Černošice"/>
    <s v="Flyers Hockey team"/>
    <x v="0"/>
    <s v="D"/>
    <n v="1"/>
    <n v="1"/>
    <n v="1"/>
    <n v="2"/>
    <m/>
    <m/>
    <n v="4"/>
    <n v="1"/>
    <n v="0"/>
    <n v="0"/>
    <n v="0"/>
    <n v="4"/>
    <n v="3"/>
    <n v="3"/>
    <n v="1"/>
  </r>
  <r>
    <x v="21"/>
    <n v="176"/>
    <m/>
    <m/>
    <x v="15"/>
    <s v="H"/>
    <n v="1"/>
    <n v="0"/>
    <n v="1"/>
    <n v="2"/>
    <m/>
    <m/>
    <n v="3"/>
    <n v="0"/>
    <n v="0"/>
    <n v="0"/>
    <n v="1"/>
    <n v="3"/>
    <n v="4"/>
    <n v="0"/>
    <n v="-1"/>
  </r>
  <r>
    <x v="21"/>
    <n v="177"/>
    <s v=""/>
    <s v=""/>
    <x v="16"/>
    <s v="D"/>
    <m/>
    <m/>
    <m/>
    <m/>
    <m/>
    <m/>
    <n v="0"/>
    <n v="0"/>
    <n v="0"/>
    <n v="0"/>
    <n v="0"/>
    <n v="0"/>
    <n v="0"/>
    <n v="0"/>
    <n v="0"/>
  </r>
  <r>
    <x v="21"/>
    <n v="177"/>
    <m/>
    <m/>
    <x v="16"/>
    <s v="H"/>
    <m/>
    <m/>
    <m/>
    <m/>
    <m/>
    <m/>
    <n v="0"/>
    <n v="0"/>
    <n v="0"/>
    <n v="0"/>
    <n v="0"/>
    <n v="0"/>
    <n v="0"/>
    <n v="0"/>
    <n v="0"/>
  </r>
  <r>
    <x v="21"/>
    <n v="178"/>
    <s v=""/>
    <s v=""/>
    <x v="16"/>
    <s v="D"/>
    <m/>
    <m/>
    <m/>
    <m/>
    <m/>
    <m/>
    <n v="0"/>
    <n v="0"/>
    <n v="0"/>
    <n v="0"/>
    <n v="0"/>
    <n v="0"/>
    <n v="0"/>
    <n v="0"/>
    <n v="0"/>
  </r>
  <r>
    <x v="21"/>
    <n v="178"/>
    <m/>
    <m/>
    <x v="16"/>
    <s v="H"/>
    <m/>
    <m/>
    <m/>
    <m/>
    <m/>
    <m/>
    <n v="0"/>
    <n v="0"/>
    <n v="0"/>
    <n v="0"/>
    <n v="0"/>
    <n v="0"/>
    <n v="0"/>
    <n v="0"/>
    <n v="0"/>
  </r>
  <r>
    <x v="21"/>
    <n v="179"/>
    <s v=""/>
    <s v=""/>
    <x v="16"/>
    <s v="D"/>
    <m/>
    <m/>
    <m/>
    <m/>
    <m/>
    <m/>
    <n v="0"/>
    <n v="0"/>
    <n v="0"/>
    <n v="0"/>
    <n v="0"/>
    <n v="0"/>
    <n v="0"/>
    <n v="0"/>
    <n v="0"/>
  </r>
  <r>
    <x v="21"/>
    <n v="179"/>
    <m/>
    <m/>
    <x v="16"/>
    <s v="H"/>
    <m/>
    <m/>
    <m/>
    <m/>
    <m/>
    <m/>
    <n v="0"/>
    <n v="0"/>
    <n v="0"/>
    <n v="0"/>
    <n v="0"/>
    <n v="0"/>
    <n v="0"/>
    <n v="0"/>
    <n v="0"/>
  </r>
  <r>
    <x v="21"/>
    <n v="180"/>
    <s v=""/>
    <s v=""/>
    <x v="16"/>
    <s v="D"/>
    <m/>
    <m/>
    <m/>
    <m/>
    <m/>
    <m/>
    <n v="0"/>
    <n v="0"/>
    <n v="0"/>
    <n v="0"/>
    <n v="0"/>
    <n v="0"/>
    <n v="0"/>
    <n v="0"/>
    <n v="0"/>
  </r>
  <r>
    <x v="21"/>
    <n v="180"/>
    <m/>
    <m/>
    <x v="16"/>
    <s v="H"/>
    <m/>
    <m/>
    <m/>
    <m/>
    <m/>
    <m/>
    <n v="0"/>
    <n v="0"/>
    <n v="0"/>
    <n v="0"/>
    <n v="0"/>
    <n v="0"/>
    <n v="0"/>
    <n v="0"/>
    <n v="0"/>
  </r>
  <r>
    <x v="20"/>
    <n v="181"/>
    <s v=""/>
    <s v=""/>
    <x v="16"/>
    <s v="D"/>
    <m/>
    <m/>
    <m/>
    <m/>
    <m/>
    <m/>
    <n v="0"/>
    <n v="0"/>
    <n v="0"/>
    <n v="0"/>
    <n v="0"/>
    <n v="0"/>
    <n v="0"/>
    <n v="0"/>
    <n v="0"/>
  </r>
  <r>
    <x v="20"/>
    <n v="181"/>
    <m/>
    <m/>
    <x v="16"/>
    <s v="H"/>
    <m/>
    <m/>
    <m/>
    <m/>
    <m/>
    <m/>
    <n v="0"/>
    <n v="0"/>
    <n v="0"/>
    <n v="0"/>
    <n v="0"/>
    <n v="0"/>
    <n v="0"/>
    <n v="0"/>
    <n v="0"/>
  </r>
  <r>
    <x v="20"/>
    <n v="182"/>
    <s v=""/>
    <s v=""/>
    <x v="16"/>
    <s v="D"/>
    <m/>
    <m/>
    <m/>
    <m/>
    <m/>
    <m/>
    <n v="0"/>
    <n v="0"/>
    <n v="0"/>
    <n v="0"/>
    <n v="0"/>
    <n v="0"/>
    <n v="0"/>
    <n v="0"/>
    <n v="0"/>
  </r>
  <r>
    <x v="20"/>
    <n v="182"/>
    <m/>
    <m/>
    <x v="16"/>
    <s v="H"/>
    <m/>
    <m/>
    <m/>
    <m/>
    <m/>
    <m/>
    <n v="0"/>
    <n v="0"/>
    <n v="0"/>
    <n v="0"/>
    <n v="0"/>
    <n v="0"/>
    <n v="0"/>
    <n v="0"/>
    <n v="0"/>
  </r>
  <r>
    <x v="20"/>
    <n v="183"/>
    <s v=""/>
    <s v=""/>
    <x v="16"/>
    <s v="D"/>
    <m/>
    <m/>
    <m/>
    <m/>
    <m/>
    <m/>
    <n v="0"/>
    <n v="0"/>
    <n v="0"/>
    <n v="0"/>
    <n v="0"/>
    <n v="0"/>
    <n v="0"/>
    <n v="0"/>
    <n v="0"/>
  </r>
  <r>
    <x v="20"/>
    <n v="183"/>
    <m/>
    <m/>
    <x v="16"/>
    <s v="H"/>
    <m/>
    <m/>
    <m/>
    <m/>
    <m/>
    <m/>
    <n v="0"/>
    <n v="0"/>
    <n v="0"/>
    <n v="0"/>
    <n v="0"/>
    <n v="0"/>
    <n v="0"/>
    <n v="0"/>
    <n v="0"/>
  </r>
  <r>
    <x v="20"/>
    <n v="184"/>
    <s v=""/>
    <s v=""/>
    <x v="16"/>
    <s v="D"/>
    <m/>
    <m/>
    <m/>
    <m/>
    <m/>
    <m/>
    <n v="0"/>
    <n v="0"/>
    <n v="0"/>
    <n v="0"/>
    <n v="0"/>
    <n v="0"/>
    <n v="0"/>
    <n v="0"/>
    <n v="0"/>
  </r>
  <r>
    <x v="20"/>
    <n v="184"/>
    <m/>
    <m/>
    <x v="16"/>
    <s v="H"/>
    <m/>
    <m/>
    <m/>
    <m/>
    <m/>
    <m/>
    <n v="0"/>
    <n v="0"/>
    <n v="0"/>
    <n v="0"/>
    <n v="0"/>
    <n v="0"/>
    <n v="0"/>
    <n v="0"/>
    <n v="0"/>
  </r>
  <r>
    <x v="20"/>
    <n v="185"/>
    <s v=""/>
    <s v=""/>
    <x v="16"/>
    <s v="D"/>
    <m/>
    <m/>
    <m/>
    <m/>
    <m/>
    <m/>
    <n v="0"/>
    <n v="0"/>
    <n v="0"/>
    <n v="0"/>
    <n v="0"/>
    <n v="0"/>
    <n v="0"/>
    <n v="0"/>
    <n v="0"/>
  </r>
  <r>
    <x v="20"/>
    <n v="185"/>
    <m/>
    <m/>
    <x v="16"/>
    <s v="H"/>
    <m/>
    <m/>
    <m/>
    <m/>
    <m/>
    <m/>
    <n v="0"/>
    <n v="0"/>
    <n v="0"/>
    <n v="0"/>
    <n v="0"/>
    <n v="0"/>
    <n v="0"/>
    <n v="0"/>
    <n v="0"/>
  </r>
  <r>
    <x v="20"/>
    <n v="186"/>
    <s v=""/>
    <s v=""/>
    <x v="16"/>
    <s v="D"/>
    <m/>
    <m/>
    <m/>
    <m/>
    <m/>
    <m/>
    <n v="0"/>
    <n v="0"/>
    <n v="0"/>
    <n v="0"/>
    <n v="0"/>
    <n v="0"/>
    <n v="0"/>
    <n v="0"/>
    <n v="0"/>
  </r>
  <r>
    <x v="20"/>
    <n v="186"/>
    <m/>
    <m/>
    <x v="16"/>
    <s v="H"/>
    <m/>
    <m/>
    <m/>
    <m/>
    <m/>
    <m/>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Kontingenční tabulka1" cacheId="1" applyNumberFormats="0" applyBorderFormats="0" applyFontFormats="0" applyPatternFormats="0" applyAlignmentFormats="0" applyWidthHeightFormats="1" dataCaption="Data" updatedVersion="8" minRefreshableVersion="3" showMemberPropertyTips="0" useAutoFormatting="1" itemPrintTitles="1" createdVersion="7" indent="0" compact="0" compactData="0" gridDropZones="1">
  <location ref="B3:K21" firstHeaderRow="1" firstDataRow="2" firstDataCol="1" rowPageCount="1" colPageCount="1"/>
  <pivotFields count="21">
    <pivotField axis="axisPage" compact="0" outline="0" subtotalTop="0" showAll="0" includeNewItemsInFilter="1">
      <items count="23">
        <item x="0"/>
        <item x="1"/>
        <item x="2"/>
        <item x="3"/>
        <item x="4"/>
        <item x="5"/>
        <item x="6"/>
        <item x="7"/>
        <item x="8"/>
        <item x="9"/>
        <item x="10"/>
        <item x="11"/>
        <item x="12"/>
        <item x="13"/>
        <item x="14"/>
        <item x="15"/>
        <item x="16"/>
        <item x="17"/>
        <item x="18"/>
        <item x="19"/>
        <item x="20"/>
        <item x="21"/>
        <item t="default"/>
      </items>
    </pivotField>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8">
        <item x="13"/>
        <item x="10"/>
        <item x="5"/>
        <item x="12"/>
        <item x="6"/>
        <item x="14"/>
        <item x="8"/>
        <item x="4"/>
        <item x="0"/>
        <item x="2"/>
        <item x="11"/>
        <item h="1" x="16"/>
        <item x="3"/>
        <item x="7"/>
        <item x="9"/>
        <item x="15"/>
        <item x="1"/>
        <item t="default"/>
      </items>
    </pivotField>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s>
  <rowFields count="1">
    <field x="4"/>
  </rowFields>
  <rowItems count="17">
    <i>
      <x/>
    </i>
    <i>
      <x v="1"/>
    </i>
    <i>
      <x v="2"/>
    </i>
    <i>
      <x v="3"/>
    </i>
    <i>
      <x v="4"/>
    </i>
    <i>
      <x v="5"/>
    </i>
    <i>
      <x v="6"/>
    </i>
    <i>
      <x v="7"/>
    </i>
    <i>
      <x v="8"/>
    </i>
    <i>
      <x v="9"/>
    </i>
    <i>
      <x v="10"/>
    </i>
    <i>
      <x v="12"/>
    </i>
    <i>
      <x v="13"/>
    </i>
    <i>
      <x v="14"/>
    </i>
    <i>
      <x v="15"/>
    </i>
    <i>
      <x v="16"/>
    </i>
    <i t="grand">
      <x/>
    </i>
  </rowItems>
  <colFields count="1">
    <field x="-2"/>
  </colFields>
  <colItems count="9">
    <i>
      <x/>
    </i>
    <i i="1">
      <x v="1"/>
    </i>
    <i i="2">
      <x v="2"/>
    </i>
    <i i="3">
      <x v="3"/>
    </i>
    <i i="4">
      <x v="4"/>
    </i>
    <i i="5">
      <x v="5"/>
    </i>
    <i i="6">
      <x v="6"/>
    </i>
    <i i="7">
      <x v="7"/>
    </i>
    <i i="8">
      <x v="8"/>
    </i>
  </colItems>
  <pageFields count="1">
    <pageField fld="0" hier="0"/>
  </pageFields>
  <dataFields count="9">
    <dataField name=" Odehráno" fld="6" subtotal="count" baseField="0" baseItem="0"/>
    <dataField name="  Výhra" fld="13" baseField="0" baseItem="0"/>
    <dataField name="  Výhra na SN" fld="14" baseField="0" baseItem="0"/>
    <dataField name="  Prohra na SN" fld="15" baseField="0" baseItem="0"/>
    <dataField name="  Prohra" fld="16" baseField="0" baseItem="0"/>
    <dataField name="  VB" fld="17" baseField="0" baseItem="0"/>
    <dataField name="  IB" fld="18" baseField="0" baseItem="0"/>
    <dataField name="  Body" fld="19" baseField="0" baseItem="0"/>
    <dataField name="  Rodíl" fld="20" baseField="0" baseItem="0"/>
  </dataFields>
  <formats count="56">
    <format dxfId="161">
      <pivotArea outline="0" fieldPosition="0">
        <references count="1">
          <reference field="4" count="10" selected="0">
            <x v="0"/>
            <x v="1"/>
            <x v="2"/>
            <x v="3"/>
            <x v="4"/>
            <x v="5"/>
            <x v="6"/>
            <x v="7"/>
            <x v="8"/>
            <x v="9"/>
          </reference>
        </references>
      </pivotArea>
    </format>
    <format dxfId="160">
      <pivotArea dataOnly="0" labelOnly="1" outline="0" fieldPosition="0">
        <references count="1">
          <reference field="4" count="10">
            <x v="0"/>
            <x v="1"/>
            <x v="2"/>
            <x v="3"/>
            <x v="4"/>
            <x v="5"/>
            <x v="6"/>
            <x v="7"/>
            <x v="8"/>
            <x v="9"/>
          </reference>
        </references>
      </pivotArea>
    </format>
    <format dxfId="159">
      <pivotArea dataOnly="0" labelOnly="1" outline="0" fieldPosition="0">
        <references count="1">
          <reference field="4294967294" count="9">
            <x v="0"/>
            <x v="1"/>
            <x v="2"/>
            <x v="3"/>
            <x v="4"/>
            <x v="5"/>
            <x v="6"/>
            <x v="7"/>
            <x v="8"/>
          </reference>
        </references>
      </pivotArea>
    </format>
    <format dxfId="158">
      <pivotArea dataOnly="0" labelOnly="1" outline="0" fieldPosition="0">
        <references count="1">
          <reference field="4294967294" count="9">
            <x v="0"/>
            <x v="1"/>
            <x v="2"/>
            <x v="3"/>
            <x v="4"/>
            <x v="5"/>
            <x v="6"/>
            <x v="7"/>
            <x v="8"/>
          </reference>
        </references>
      </pivotArea>
    </format>
    <format dxfId="157">
      <pivotArea outline="0" fieldPosition="0">
        <references count="1">
          <reference field="4" count="10" selected="0">
            <x v="0"/>
            <x v="1"/>
            <x v="2"/>
            <x v="3"/>
            <x v="4"/>
            <x v="5"/>
            <x v="6"/>
            <x v="7"/>
            <x v="8"/>
            <x v="9"/>
          </reference>
        </references>
      </pivotArea>
    </format>
    <format dxfId="156">
      <pivotArea dataOnly="0" labelOnly="1" outline="0" fieldPosition="0">
        <references count="1">
          <reference field="4294967294" count="9">
            <x v="0"/>
            <x v="1"/>
            <x v="2"/>
            <x v="3"/>
            <x v="4"/>
            <x v="5"/>
            <x v="6"/>
            <x v="7"/>
            <x v="8"/>
          </reference>
        </references>
      </pivotArea>
    </format>
    <format dxfId="155">
      <pivotArea dataOnly="0" labelOnly="1" outline="0" fieldPosition="0">
        <references count="1">
          <reference field="4294967294" count="9">
            <x v="0"/>
            <x v="1"/>
            <x v="2"/>
            <x v="3"/>
            <x v="4"/>
            <x v="5"/>
            <x v="6"/>
            <x v="7"/>
            <x v="8"/>
          </reference>
        </references>
      </pivotArea>
    </format>
    <format dxfId="154">
      <pivotArea dataOnly="0" labelOnly="1" outline="0" fieldPosition="0">
        <references count="1">
          <reference field="4294967294" count="9">
            <x v="0"/>
            <x v="1"/>
            <x v="2"/>
            <x v="3"/>
            <x v="4"/>
            <x v="5"/>
            <x v="6"/>
            <x v="7"/>
            <x v="8"/>
          </reference>
        </references>
      </pivotArea>
    </format>
    <format dxfId="153">
      <pivotArea dataOnly="0" labelOnly="1" outline="0" fieldPosition="0">
        <references count="1">
          <reference field="4294967294" count="9">
            <x v="0"/>
            <x v="1"/>
            <x v="2"/>
            <x v="3"/>
            <x v="4"/>
            <x v="5"/>
            <x v="6"/>
            <x v="7"/>
            <x v="8"/>
          </reference>
        </references>
      </pivotArea>
    </format>
    <format dxfId="152">
      <pivotArea dataOnly="0" labelOnly="1" outline="0" fieldPosition="0">
        <references count="1">
          <reference field="4294967294" count="9">
            <x v="0"/>
            <x v="1"/>
            <x v="2"/>
            <x v="3"/>
            <x v="4"/>
            <x v="5"/>
            <x v="6"/>
            <x v="7"/>
            <x v="8"/>
          </reference>
        </references>
      </pivotArea>
    </format>
    <format dxfId="151">
      <pivotArea dataOnly="0" labelOnly="1" outline="0" fieldPosition="0">
        <references count="1">
          <reference field="4294967294" count="9">
            <x v="0"/>
            <x v="1"/>
            <x v="2"/>
            <x v="3"/>
            <x v="4"/>
            <x v="5"/>
            <x v="6"/>
            <x v="7"/>
            <x v="8"/>
          </reference>
        </references>
      </pivotArea>
    </format>
    <format dxfId="150">
      <pivotArea dataOnly="0" labelOnly="1" outline="0" fieldPosition="0">
        <references count="1">
          <reference field="4294967294" count="9">
            <x v="0"/>
            <x v="1"/>
            <x v="2"/>
            <x v="3"/>
            <x v="4"/>
            <x v="5"/>
            <x v="6"/>
            <x v="7"/>
            <x v="8"/>
          </reference>
        </references>
      </pivotArea>
    </format>
    <format dxfId="149">
      <pivotArea dataOnly="0" labelOnly="1" outline="0" fieldPosition="0">
        <references count="1">
          <reference field="4" count="0"/>
        </references>
      </pivotArea>
    </format>
    <format dxfId="148">
      <pivotArea dataOnly="0" labelOnly="1" outline="0" fieldPosition="0">
        <references count="1">
          <reference field="4294967294" count="9">
            <x v="0"/>
            <x v="1"/>
            <x v="2"/>
            <x v="3"/>
            <x v="4"/>
            <x v="5"/>
            <x v="6"/>
            <x v="7"/>
            <x v="8"/>
          </reference>
        </references>
      </pivotArea>
    </format>
    <format dxfId="147">
      <pivotArea field="4" type="button" dataOnly="0" labelOnly="1" outline="0" axis="axisRow" fieldPosition="0"/>
    </format>
    <format dxfId="146">
      <pivotArea field="4" type="button" dataOnly="0" labelOnly="1" outline="0" axis="axisRow" fieldPosition="0"/>
    </format>
    <format dxfId="145">
      <pivotArea field="4" type="button" dataOnly="0" labelOnly="1" outline="0" axis="axisRow" fieldPosition="0"/>
    </format>
    <format dxfId="144">
      <pivotArea field="4" type="button" dataOnly="0" labelOnly="1" outline="0" axis="axisRow" fieldPosition="0"/>
    </format>
    <format dxfId="143">
      <pivotArea field="4" type="button" dataOnly="0" labelOnly="1" outline="0" axis="axisRow" fieldPosition="0"/>
    </format>
    <format dxfId="142">
      <pivotArea field="0" type="button" dataOnly="0" labelOnly="1" outline="0" axis="axisPage" fieldPosition="0"/>
    </format>
    <format dxfId="141">
      <pivotArea dataOnly="0" labelOnly="1" outline="0" fieldPosition="0">
        <references count="1">
          <reference field="4" count="2">
            <x v="3"/>
            <x v="4"/>
          </reference>
        </references>
      </pivotArea>
    </format>
    <format dxfId="140">
      <pivotArea outline="0" fieldPosition="0">
        <references count="1">
          <reference field="4" count="1" selected="0">
            <x v="10"/>
          </reference>
        </references>
      </pivotArea>
    </format>
    <format dxfId="139">
      <pivotArea dataOnly="0" outline="0" fieldPosition="0">
        <references count="1">
          <reference field="4" count="1">
            <x v="9"/>
          </reference>
        </references>
      </pivotArea>
    </format>
    <format dxfId="138">
      <pivotArea dataOnly="0" labelOnly="1" outline="0" fieldPosition="0">
        <references count="1">
          <reference field="4" count="11">
            <x v="0"/>
            <x v="1"/>
            <x v="2"/>
            <x v="3"/>
            <x v="4"/>
            <x v="5"/>
            <x v="6"/>
            <x v="7"/>
            <x v="8"/>
            <x v="9"/>
            <x v="10"/>
          </reference>
        </references>
      </pivotArea>
    </format>
    <format dxfId="137">
      <pivotArea outline="0" fieldPosition="0">
        <references count="1">
          <reference field="4" count="11" selected="0">
            <x v="0"/>
            <x v="1"/>
            <x v="2"/>
            <x v="3"/>
            <x v="4"/>
            <x v="5"/>
            <x v="6"/>
            <x v="7"/>
            <x v="8"/>
            <x v="9"/>
            <x v="10"/>
          </reference>
        </references>
      </pivotArea>
    </format>
    <format dxfId="136">
      <pivotArea outline="0" fieldPosition="0">
        <references count="1">
          <reference field="4" count="0" selected="0"/>
        </references>
      </pivotArea>
    </format>
    <format dxfId="135">
      <pivotArea outline="0" fieldPosition="0">
        <references count="1">
          <reference field="4" count="0" selected="0"/>
        </references>
      </pivotArea>
    </format>
    <format dxfId="134">
      <pivotArea outline="0" fieldPosition="0">
        <references count="1">
          <reference field="4" count="2" selected="0">
            <x v="0"/>
            <x v="1"/>
          </reference>
        </references>
      </pivotArea>
    </format>
    <format dxfId="133">
      <pivotArea dataOnly="0" labelOnly="1" outline="0" fieldPosition="0">
        <references count="1">
          <reference field="4" count="2">
            <x v="0"/>
            <x v="1"/>
          </reference>
        </references>
      </pivotArea>
    </format>
    <format dxfId="132">
      <pivotArea outline="0" fieldPosition="0">
        <references count="1">
          <reference field="4" count="1" selected="0">
            <x v="2"/>
          </reference>
        </references>
      </pivotArea>
    </format>
    <format dxfId="131">
      <pivotArea dataOnly="0" labelOnly="1" outline="0" fieldPosition="0">
        <references count="1">
          <reference field="4" count="1">
            <x v="2"/>
          </reference>
        </references>
      </pivotArea>
    </format>
    <format dxfId="130">
      <pivotArea outline="0" fieldPosition="0">
        <references count="1">
          <reference field="4" count="1" selected="0">
            <x v="4"/>
          </reference>
        </references>
      </pivotArea>
    </format>
    <format dxfId="129">
      <pivotArea dataOnly="0" labelOnly="1" outline="0" fieldPosition="0">
        <references count="1">
          <reference field="4" count="1">
            <x v="4"/>
          </reference>
        </references>
      </pivotArea>
    </format>
    <format dxfId="128">
      <pivotArea outline="0" fieldPosition="0">
        <references count="1">
          <reference field="4" count="1" selected="0">
            <x v="5"/>
          </reference>
        </references>
      </pivotArea>
    </format>
    <format dxfId="127">
      <pivotArea dataOnly="0" labelOnly="1" outline="0" fieldPosition="0">
        <references count="1">
          <reference field="4" count="1">
            <x v="5"/>
          </reference>
        </references>
      </pivotArea>
    </format>
    <format dxfId="126">
      <pivotArea outline="0" fieldPosition="0">
        <references count="1">
          <reference field="4" count="1" selected="0">
            <x v="10"/>
          </reference>
        </references>
      </pivotArea>
    </format>
    <format dxfId="125">
      <pivotArea dataOnly="0" labelOnly="1" outline="0" fieldPosition="0">
        <references count="1">
          <reference field="4" count="1">
            <x v="10"/>
          </reference>
        </references>
      </pivotArea>
    </format>
    <format dxfId="124">
      <pivotArea outline="0" fieldPosition="0">
        <references count="1">
          <reference field="4" count="3" selected="0">
            <x v="7"/>
            <x v="8"/>
            <x v="9"/>
          </reference>
        </references>
      </pivotArea>
    </format>
    <format>
      <pivotArea outline="0" fieldPosition="0">
        <references count="1">
          <reference field="4" count="0" selected="0"/>
        </references>
      </pivotArea>
    </format>
    <format dxfId="123">
      <pivotArea dataOnly="0" labelOnly="1" outline="0" fieldPosition="0">
        <references count="1">
          <reference field="4" count="0"/>
        </references>
      </pivotArea>
    </format>
    <format dxfId="122">
      <pivotArea outline="0" collapsedLevelsAreSubtotals="1" fieldPosition="0"/>
    </format>
    <format dxfId="121">
      <pivotArea dataOnly="0" outline="0" fieldPosition="0">
        <references count="1">
          <reference field="4" count="1">
            <x v="13"/>
          </reference>
        </references>
      </pivotArea>
    </format>
    <format dxfId="120">
      <pivotArea dataOnly="0" outline="0" fieldPosition="0">
        <references count="1">
          <reference field="4" count="1">
            <x v="12"/>
          </reference>
        </references>
      </pivotArea>
    </format>
    <format dxfId="119">
      <pivotArea outline="0" fieldPosition="0">
        <references count="2">
          <reference field="4294967294" count="1" selected="0">
            <x v="2"/>
          </reference>
          <reference field="4" count="1" selected="0">
            <x v="8"/>
          </reference>
        </references>
      </pivotArea>
    </format>
    <format dxfId="118">
      <pivotArea dataOnly="0" outline="0" fieldPosition="0">
        <references count="1">
          <reference field="4" count="1">
            <x v="6"/>
          </reference>
        </references>
      </pivotArea>
    </format>
    <format dxfId="117">
      <pivotArea dataOnly="0" outline="0" fieldPosition="0">
        <references count="1">
          <reference field="4" count="1">
            <x v="3"/>
          </reference>
        </references>
      </pivotArea>
    </format>
    <format dxfId="116">
      <pivotArea dataOnly="0" outline="0" fieldPosition="0">
        <references count="1">
          <reference field="4" count="1">
            <x v="14"/>
          </reference>
        </references>
      </pivotArea>
    </format>
    <format dxfId="115">
      <pivotArea outline="0" fieldPosition="0">
        <references count="1">
          <reference field="4" count="1" selected="0">
            <x v="3"/>
          </reference>
        </references>
      </pivotArea>
    </format>
    <format dxfId="114">
      <pivotArea dataOnly="0" labelOnly="1" outline="0" fieldPosition="0">
        <references count="1">
          <reference field="4" count="1">
            <x v="3"/>
          </reference>
        </references>
      </pivotArea>
    </format>
    <format dxfId="113">
      <pivotArea outline="0" fieldPosition="0">
        <references count="1">
          <reference field="4" count="1" selected="0">
            <x v="6"/>
          </reference>
        </references>
      </pivotArea>
    </format>
    <format dxfId="112">
      <pivotArea dataOnly="0" labelOnly="1" outline="0" fieldPosition="0">
        <references count="1">
          <reference field="4" count="1">
            <x v="6"/>
          </reference>
        </references>
      </pivotArea>
    </format>
    <format dxfId="111">
      <pivotArea outline="0" fieldPosition="0">
        <references count="1">
          <reference field="4" count="1" selected="0">
            <x v="13"/>
          </reference>
        </references>
      </pivotArea>
    </format>
    <format dxfId="110">
      <pivotArea dataOnly="0" labelOnly="1" outline="0" fieldPosition="0">
        <references count="1">
          <reference field="4" count="1">
            <x v="13"/>
          </reference>
        </references>
      </pivotArea>
    </format>
    <format dxfId="109">
      <pivotArea dataOnly="0" outline="0" fieldPosition="0">
        <references count="1">
          <reference field="4" count="2">
            <x v="8"/>
            <x v="9"/>
          </reference>
        </references>
      </pivotArea>
    </format>
    <format dxfId="108">
      <pivotArea outline="0" fieldPosition="0">
        <references count="1">
          <reference field="4" count="1" selected="0">
            <x v="15"/>
          </reference>
        </references>
      </pivotArea>
    </format>
    <format dxfId="107">
      <pivotArea outline="0" fieldPosition="0">
        <references count="1">
          <reference field="4" count="1" selected="0">
            <x v="16"/>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CD2BC9-050F-444A-A70F-8B99F0627213}" name="Kontingenční tabulka2" cacheId="0"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1:J20" firstHeaderRow="0" firstDataRow="1" firstDataCol="1"/>
  <pivotFields count="22">
    <pivotField showAll="0"/>
    <pivotField showAll="0"/>
    <pivotField showAll="0"/>
    <pivotField showAll="0"/>
    <pivotField axis="axisRow" showAll="0">
      <items count="19">
        <item x="16"/>
        <item x="13"/>
        <item x="7"/>
        <item x="10"/>
        <item x="3"/>
        <item x="5"/>
        <item x="12"/>
        <item x="6"/>
        <item x="14"/>
        <item x="8"/>
        <item x="9"/>
        <item x="4"/>
        <item x="0"/>
        <item x="11"/>
        <item x="2"/>
        <item x="17"/>
        <item x="15"/>
        <item x="1"/>
        <item t="default"/>
      </items>
    </pivotField>
    <pivotField showAll="0"/>
    <pivotField dataField="1"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4"/>
  </rowFields>
  <rowItems count="19">
    <i>
      <x/>
    </i>
    <i>
      <x v="1"/>
    </i>
    <i>
      <x v="2"/>
    </i>
    <i>
      <x v="3"/>
    </i>
    <i>
      <x v="4"/>
    </i>
    <i>
      <x v="5"/>
    </i>
    <i>
      <x v="6"/>
    </i>
    <i>
      <x v="7"/>
    </i>
    <i>
      <x v="8"/>
    </i>
    <i>
      <x v="9"/>
    </i>
    <i>
      <x v="10"/>
    </i>
    <i>
      <x v="11"/>
    </i>
    <i>
      <x v="12"/>
    </i>
    <i>
      <x v="13"/>
    </i>
    <i>
      <x v="14"/>
    </i>
    <i>
      <x v="15"/>
    </i>
    <i>
      <x v="16"/>
    </i>
    <i>
      <x v="17"/>
    </i>
    <i t="grand">
      <x/>
    </i>
  </rowItems>
  <colFields count="1">
    <field x="-2"/>
  </colFields>
  <colItems count="9">
    <i>
      <x/>
    </i>
    <i i="1">
      <x v="1"/>
    </i>
    <i i="2">
      <x v="2"/>
    </i>
    <i i="3">
      <x v="3"/>
    </i>
    <i i="4">
      <x v="4"/>
    </i>
    <i i="5">
      <x v="5"/>
    </i>
    <i i="6">
      <x v="6"/>
    </i>
    <i i="7">
      <x v="7"/>
    </i>
    <i i="8">
      <x v="8"/>
    </i>
  </colItems>
  <dataFields count="9">
    <dataField name="Součet z Odehráno" fld="6" baseField="0" baseItem="0"/>
    <dataField name="Součet z Výhra" fld="13" baseField="0" baseItem="0"/>
    <dataField name="Součet z Výhra na SN" fld="14" baseField="0" baseItem="0"/>
    <dataField name="Součet z Prohra na SN" fld="15" baseField="0" baseItem="0"/>
    <dataField name="Součet z Prohra" fld="16" baseField="0" baseItem="0"/>
    <dataField name="Součet z VB" fld="17" baseField="0" baseItem="0"/>
    <dataField name="Součet z IB" fld="18" baseField="0" baseItem="0"/>
    <dataField name="Součet z Body" fld="19" baseField="0" baseItem="0"/>
    <dataField name="Součet z Rozdíl" fld="20" baseField="0" baseItem="0"/>
  </dataFields>
  <formats count="28">
    <format dxfId="106">
      <pivotArea type="all" dataOnly="0" outline="0" fieldPosition="0"/>
    </format>
    <format dxfId="105">
      <pivotArea outline="0" collapsedLevelsAreSubtotals="1" fieldPosition="0"/>
    </format>
    <format dxfId="104">
      <pivotArea field="4" type="button" dataOnly="0" labelOnly="1" outline="0" axis="axisRow" fieldPosition="0"/>
    </format>
    <format dxfId="103">
      <pivotArea dataOnly="0" labelOnly="1" fieldPosition="0">
        <references count="1">
          <reference field="4" count="0"/>
        </references>
      </pivotArea>
    </format>
    <format dxfId="102">
      <pivotArea dataOnly="0" labelOnly="1" grandRow="1" outline="0" fieldPosition="0"/>
    </format>
    <format dxfId="101">
      <pivotArea dataOnly="0" labelOnly="1" outline="0" fieldPosition="0">
        <references count="1">
          <reference field="4294967294" count="8">
            <x v="0"/>
            <x v="1"/>
            <x v="2"/>
            <x v="3"/>
            <x v="4"/>
            <x v="5"/>
            <x v="6"/>
            <x v="7"/>
          </reference>
        </references>
      </pivotArea>
    </format>
    <format dxfId="100">
      <pivotArea dataOnly="0" fieldPosition="0">
        <references count="1">
          <reference field="4" count="1">
            <x v="1"/>
          </reference>
        </references>
      </pivotArea>
    </format>
    <format dxfId="99">
      <pivotArea dataOnly="0" fieldPosition="0">
        <references count="1">
          <reference field="4" count="1">
            <x v="3"/>
          </reference>
        </references>
      </pivotArea>
    </format>
    <format dxfId="98">
      <pivotArea collapsedLevelsAreSubtotals="1" fieldPosition="0">
        <references count="1">
          <reference field="4" count="1">
            <x v="7"/>
          </reference>
        </references>
      </pivotArea>
    </format>
    <format dxfId="97">
      <pivotArea dataOnly="0" labelOnly="1" fieldPosition="0">
        <references count="1">
          <reference field="4" count="1">
            <x v="7"/>
          </reference>
        </references>
      </pivotArea>
    </format>
    <format dxfId="96">
      <pivotArea dataOnly="0" fieldPosition="0">
        <references count="1">
          <reference field="4" count="1">
            <x v="10"/>
          </reference>
        </references>
      </pivotArea>
    </format>
    <format dxfId="95">
      <pivotArea dataOnly="0" fieldPosition="0">
        <references count="1">
          <reference field="4" count="1">
            <x v="13"/>
          </reference>
        </references>
      </pivotArea>
    </format>
    <format dxfId="94">
      <pivotArea collapsedLevelsAreSubtotals="1" fieldPosition="0">
        <references count="1">
          <reference field="4" count="1">
            <x v="6"/>
          </reference>
        </references>
      </pivotArea>
    </format>
    <format dxfId="93">
      <pivotArea dataOnly="0" labelOnly="1" fieldPosition="0">
        <references count="1">
          <reference field="4" count="1">
            <x v="6"/>
          </reference>
        </references>
      </pivotArea>
    </format>
    <format dxfId="92">
      <pivotArea dataOnly="0" fieldPosition="0">
        <references count="1">
          <reference field="4" count="1">
            <x v="9"/>
          </reference>
        </references>
      </pivotArea>
    </format>
    <format dxfId="91">
      <pivotArea dataOnly="0" fieldPosition="0">
        <references count="1">
          <reference field="4" count="1">
            <x v="6"/>
          </reference>
        </references>
      </pivotArea>
    </format>
    <format dxfId="90">
      <pivotArea collapsedLevelsAreSubtotals="1" fieldPosition="0">
        <references count="1">
          <reference field="4" count="1">
            <x v="9"/>
          </reference>
        </references>
      </pivotArea>
    </format>
    <format dxfId="89">
      <pivotArea dataOnly="0" labelOnly="1" fieldPosition="0">
        <references count="1">
          <reference field="4" count="1">
            <x v="9"/>
          </reference>
        </references>
      </pivotArea>
    </format>
    <format dxfId="88">
      <pivotArea collapsedLevelsAreSubtotals="1" fieldPosition="0">
        <references count="1">
          <reference field="4" count="1">
            <x v="12"/>
          </reference>
        </references>
      </pivotArea>
    </format>
    <format dxfId="87">
      <pivotArea dataOnly="0" labelOnly="1" fieldPosition="0">
        <references count="1">
          <reference field="4" count="1">
            <x v="12"/>
          </reference>
        </references>
      </pivotArea>
    </format>
    <format dxfId="86">
      <pivotArea dataOnly="0" fieldPosition="0">
        <references count="1">
          <reference field="4" count="1">
            <x v="14"/>
          </reference>
        </references>
      </pivotArea>
    </format>
    <format dxfId="85">
      <pivotArea collapsedLevelsAreSubtotals="1" fieldPosition="0">
        <references count="1">
          <reference field="4" count="1">
            <x v="2"/>
          </reference>
        </references>
      </pivotArea>
    </format>
    <format dxfId="84">
      <pivotArea dataOnly="0" labelOnly="1" fieldPosition="0">
        <references count="1">
          <reference field="4" count="1">
            <x v="2"/>
          </reference>
        </references>
      </pivotArea>
    </format>
    <format dxfId="83">
      <pivotArea dataOnly="0" fieldPosition="0">
        <references count="1">
          <reference field="4" count="2">
            <x v="4"/>
            <x v="5"/>
          </reference>
        </references>
      </pivotArea>
    </format>
    <format dxfId="82">
      <pivotArea collapsedLevelsAreSubtotals="1" fieldPosition="0">
        <references count="1">
          <reference field="4" count="1">
            <x v="8"/>
          </reference>
        </references>
      </pivotArea>
    </format>
    <format dxfId="81">
      <pivotArea dataOnly="0" labelOnly="1" fieldPosition="0">
        <references count="1">
          <reference field="4" count="1">
            <x v="8"/>
          </reference>
        </references>
      </pivotArea>
    </format>
    <format dxfId="80">
      <pivotArea collapsedLevelsAreSubtotals="1" fieldPosition="0">
        <references count="1">
          <reference field="4" count="1">
            <x v="11"/>
          </reference>
        </references>
      </pivotArea>
    </format>
    <format dxfId="79">
      <pivotArea dataOnly="0" labelOnly="1" fieldPosition="0">
        <references count="1">
          <reference field="4" count="1">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78E070-5105-4D84-908C-23E190DC5876}" name="Tabulka1" displayName="Tabulka1" ref="A1:V23" totalsRowShown="0">
  <autoFilter ref="A1:V23" xr:uid="{F678E070-5105-4D84-908C-23E190DC5876}"/>
  <tableColumns count="22">
    <tableColumn id="1" xr3:uid="{9D4B7D17-16AB-40DC-8124-9304D6CB0A1C}" name="Kolo"/>
    <tableColumn id="2" xr3:uid="{F21E7C62-E441-4F55-ACB5-A6D9AB2D4481}" name="Číslo zápasu"/>
    <tableColumn id="3" xr3:uid="{850BA315-7103-489E-BDE1-38A8EC50BE9F}" name="Domácí "/>
    <tableColumn id="4" xr3:uid="{ED5FB565-7013-488D-8BD9-72F69FEF1D46}" name="Hosté"/>
    <tableColumn id="5" xr3:uid="{D4C4AA01-F50D-4EC5-B4A4-485854DAFDDD}" name="Tým"/>
    <tableColumn id="6" xr3:uid="{C5B62221-65A3-4DC9-9891-44EE3F20109E}" name="D/H"/>
    <tableColumn id="7" xr3:uid="{C9641773-C9AC-4A5C-967A-797C02C860CC}" name="Odehráno"/>
    <tableColumn id="8" xr3:uid="{60005A1A-99B5-40E5-98C2-7B8581F897E9}" name="1. tř"/>
    <tableColumn id="9" xr3:uid="{B483D536-C214-457D-A1D7-04DB6655115F}" name="2.tř"/>
    <tableColumn id="10" xr3:uid="{9F7EA123-6B55-4941-867D-F2C173946C0B}" name="3.tř"/>
    <tableColumn id="11" xr3:uid="{5AD85060-3ED5-466F-9122-428DDCB56F03}" name="SN"/>
    <tableColumn id="12" xr3:uid="{9B4E5C42-D5C4-46AD-9433-B2DFF50625CC}" name="Kontumace"/>
    <tableColumn id="13" xr3:uid="{9CF4C677-7E92-4265-AE7B-1333909DBF82}" name="Výsledek"/>
    <tableColumn id="14" xr3:uid="{2D0BE02A-D8E4-4831-854D-48B27D15BBBC}" name="Výhra"/>
    <tableColumn id="15" xr3:uid="{450B2CC5-1296-419E-8735-FE0356AAF297}" name="Výhra na SN"/>
    <tableColumn id="16" xr3:uid="{3223C7B3-B632-4987-8717-AC7446ED2238}" name="Prohra na SN"/>
    <tableColumn id="17" xr3:uid="{E9E40750-B2EB-42A6-87BD-DDEA2A6864B3}" name="Prohra"/>
    <tableColumn id="18" xr3:uid="{0F384A6D-13EB-4CD2-BF8B-A8CC6BE05B58}" name="VB"/>
    <tableColumn id="19" xr3:uid="{F0C3CEAB-79F4-4476-84C3-AF11CF404E28}" name="IB"/>
    <tableColumn id="20" xr3:uid="{2BBED589-E7F7-4E97-9525-2A79094B87A3}" name="Body"/>
    <tableColumn id="21" xr3:uid="{E366D64F-8C51-433D-AA25-EAC4DB459E69}" name="Rozdíl"/>
    <tableColumn id="22" xr3:uid="{548A2235-5BCD-4BEA-A7BE-15AEB8CEEFA7}" name="Kontrola"/>
  </tableColumns>
  <tableStyleInfo name="TableStyleMedium2" showFirstColumn="0" showLastColumn="0" showRowStripes="1" showColumnStripes="0"/>
</table>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tabColor rgb="FFFFC000"/>
  </sheetPr>
  <dimension ref="A1:BR370"/>
  <sheetViews>
    <sheetView tabSelected="1" zoomScale="120" zoomScaleNormal="120" workbookViewId="0">
      <pane ySplit="2" topLeftCell="A236" activePane="bottomLeft" state="frozen"/>
      <selection activeCell="N1" sqref="N1"/>
      <selection pane="bottomLeft" activeCell="E246" sqref="E246"/>
    </sheetView>
  </sheetViews>
  <sheetFormatPr defaultRowHeight="15" x14ac:dyDescent="0.25"/>
  <cols>
    <col min="1" max="1" width="12" style="10" customWidth="1"/>
    <col min="2" max="2" width="22.140625" customWidth="1"/>
    <col min="3" max="3" width="23.7109375" customWidth="1"/>
    <col min="4" max="4" width="11.42578125" style="18" customWidth="1"/>
    <col min="5" max="5" width="8.5703125" customWidth="1"/>
    <col min="6" max="6" width="8.140625" style="19" customWidth="1"/>
    <col min="7" max="7" width="5.5703125" style="9" customWidth="1"/>
    <col min="8" max="8" width="4.85546875" style="9" customWidth="1"/>
    <col min="9" max="9" width="9.140625" customWidth="1"/>
    <col min="10" max="18" width="0" hidden="1" customWidth="1"/>
    <col min="19" max="19" width="4.28515625" hidden="1" customWidth="1"/>
    <col min="20" max="20" width="0" hidden="1" customWidth="1"/>
    <col min="21" max="21" width="15.42578125" hidden="1" customWidth="1"/>
    <col min="22" max="22" width="10.42578125" hidden="1" customWidth="1"/>
    <col min="23" max="23" width="11.5703125" hidden="1" customWidth="1"/>
    <col min="24" max="24" width="8.140625" hidden="1" customWidth="1"/>
    <col min="25" max="25" width="6" hidden="1" customWidth="1"/>
    <col min="26" max="27" width="0" hidden="1" customWidth="1"/>
    <col min="28" max="28" width="11.85546875" hidden="1" customWidth="1"/>
    <col min="29" max="37" width="0" hidden="1" customWidth="1"/>
    <col min="38" max="38" width="0.140625" customWidth="1"/>
    <col min="42" max="42" width="0.140625" style="91" customWidth="1"/>
    <col min="43" max="43" width="14.42578125" customWidth="1"/>
    <col min="44" max="44" width="9.28515625" customWidth="1"/>
    <col min="45" max="47" width="2.42578125" hidden="1" customWidth="1"/>
    <col min="48" max="48" width="0.140625" hidden="1" customWidth="1"/>
    <col min="49" max="49" width="9.140625" customWidth="1"/>
    <col min="60" max="60" width="9.85546875" customWidth="1"/>
  </cols>
  <sheetData>
    <row r="1" spans="1:47" x14ac:dyDescent="0.25">
      <c r="A1" s="18"/>
      <c r="B1" s="484"/>
      <c r="C1" s="484"/>
      <c r="D1" s="484"/>
      <c r="E1" s="484"/>
      <c r="F1" s="484"/>
    </row>
    <row r="2" spans="1:47" s="6" customFormat="1" ht="31.5" customHeight="1" thickBot="1" x14ac:dyDescent="0.3">
      <c r="A2" s="1" t="s">
        <v>24</v>
      </c>
      <c r="B2" s="2" t="s">
        <v>28</v>
      </c>
      <c r="C2" s="2" t="s">
        <v>96</v>
      </c>
      <c r="D2" s="16" t="s">
        <v>25</v>
      </c>
      <c r="E2" s="1" t="s">
        <v>26</v>
      </c>
      <c r="F2" s="1" t="s">
        <v>27</v>
      </c>
      <c r="G2" s="17" t="s">
        <v>74</v>
      </c>
      <c r="H2" s="17" t="s">
        <v>75</v>
      </c>
      <c r="I2" s="1" t="s">
        <v>23</v>
      </c>
      <c r="J2" s="3" t="s">
        <v>30</v>
      </c>
      <c r="K2" s="1" t="s">
        <v>31</v>
      </c>
      <c r="L2" s="1" t="s">
        <v>32</v>
      </c>
      <c r="M2" s="1" t="s">
        <v>33</v>
      </c>
      <c r="N2" s="1" t="s">
        <v>34</v>
      </c>
      <c r="O2" s="1" t="s">
        <v>35</v>
      </c>
      <c r="P2" s="4" t="s">
        <v>49</v>
      </c>
      <c r="Q2" s="1" t="s">
        <v>48</v>
      </c>
      <c r="R2" s="5" t="s">
        <v>36</v>
      </c>
      <c r="S2" s="2" t="s">
        <v>1</v>
      </c>
      <c r="T2" s="1" t="s">
        <v>37</v>
      </c>
      <c r="U2" s="7" t="s">
        <v>72</v>
      </c>
      <c r="V2" s="7" t="s">
        <v>71</v>
      </c>
      <c r="W2" s="7" t="s">
        <v>56</v>
      </c>
      <c r="X2" s="7" t="s">
        <v>57</v>
      </c>
      <c r="Y2" s="7" t="s">
        <v>58</v>
      </c>
      <c r="Z2" s="7" t="s">
        <v>59</v>
      </c>
      <c r="AA2" s="7" t="s">
        <v>60</v>
      </c>
      <c r="AB2" s="7" t="s">
        <v>61</v>
      </c>
      <c r="AC2" s="7" t="s">
        <v>62</v>
      </c>
      <c r="AD2" s="7" t="s">
        <v>64</v>
      </c>
      <c r="AE2" s="7" t="s">
        <v>63</v>
      </c>
      <c r="AF2" s="8" t="s">
        <v>65</v>
      </c>
      <c r="AG2" s="8" t="s">
        <v>66</v>
      </c>
      <c r="AH2" s="8" t="s">
        <v>67</v>
      </c>
      <c r="AI2" s="8" t="s">
        <v>68</v>
      </c>
      <c r="AJ2" s="8" t="s">
        <v>69</v>
      </c>
      <c r="AK2" s="8" t="s">
        <v>70</v>
      </c>
      <c r="AL2" s="8"/>
      <c r="AM2" s="1" t="s">
        <v>92</v>
      </c>
      <c r="AN2" s="1" t="s">
        <v>93</v>
      </c>
      <c r="AO2" s="1" t="s">
        <v>95</v>
      </c>
      <c r="AP2" s="92" t="s">
        <v>94</v>
      </c>
      <c r="AQ2" s="92" t="s">
        <v>94</v>
      </c>
      <c r="AU2" s="6" t="s">
        <v>149</v>
      </c>
    </row>
    <row r="3" spans="1:47" ht="17.25" thickTop="1" thickBot="1" x14ac:dyDescent="0.3">
      <c r="A3" s="392">
        <v>1</v>
      </c>
      <c r="B3" s="210" t="s">
        <v>11</v>
      </c>
      <c r="C3" s="210" t="s">
        <v>204</v>
      </c>
      <c r="D3" s="211">
        <v>45913</v>
      </c>
      <c r="E3" s="212" t="str">
        <f t="shared" ref="E3:E66" si="0">TEXT(D3,"dddd")</f>
        <v>sobota</v>
      </c>
      <c r="F3" s="393">
        <v>0.6875</v>
      </c>
      <c r="G3" s="394">
        <v>1</v>
      </c>
      <c r="H3" s="394">
        <v>1</v>
      </c>
      <c r="I3" s="213" t="s">
        <v>98</v>
      </c>
      <c r="J3" s="214"/>
      <c r="K3" s="213"/>
      <c r="L3" s="213"/>
      <c r="M3" s="213"/>
      <c r="N3" s="213"/>
      <c r="O3" s="215"/>
      <c r="P3" s="216"/>
      <c r="Q3" s="213"/>
      <c r="R3" s="217"/>
      <c r="S3" s="218"/>
      <c r="T3" s="219"/>
      <c r="U3" s="220"/>
      <c r="V3" s="220"/>
      <c r="W3" s="220"/>
      <c r="X3" s="220"/>
      <c r="Y3" s="221"/>
      <c r="Z3" s="220"/>
      <c r="AA3" s="220"/>
      <c r="AB3" s="220"/>
      <c r="AC3" s="220"/>
      <c r="AD3" s="220"/>
      <c r="AE3" s="220"/>
      <c r="AF3" s="220"/>
      <c r="AG3" s="220"/>
      <c r="AH3" s="220"/>
      <c r="AI3" s="220"/>
      <c r="AJ3" s="220"/>
      <c r="AK3" s="213"/>
      <c r="AL3" s="213"/>
      <c r="AM3" s="395" t="s">
        <v>206</v>
      </c>
      <c r="AN3" s="395" t="s">
        <v>117</v>
      </c>
      <c r="AO3" s="395" t="s">
        <v>207</v>
      </c>
      <c r="AP3" s="395"/>
      <c r="AQ3" s="395" t="s">
        <v>208</v>
      </c>
      <c r="AR3" s="20"/>
      <c r="AS3">
        <v>1</v>
      </c>
      <c r="AT3" s="32" t="s">
        <v>6</v>
      </c>
    </row>
    <row r="4" spans="1:47" ht="17.25" thickTop="1" thickBot="1" x14ac:dyDescent="0.3">
      <c r="A4" s="392">
        <v>2</v>
      </c>
      <c r="B4" s="210" t="s">
        <v>15</v>
      </c>
      <c r="C4" s="210" t="s">
        <v>135</v>
      </c>
      <c r="D4" s="211">
        <v>45913</v>
      </c>
      <c r="E4" s="212" t="str">
        <f t="shared" si="0"/>
        <v>sobota</v>
      </c>
      <c r="F4" s="393">
        <v>0.75</v>
      </c>
      <c r="G4" s="394">
        <v>1</v>
      </c>
      <c r="H4" s="394">
        <v>1</v>
      </c>
      <c r="I4" s="213" t="s">
        <v>22</v>
      </c>
      <c r="J4" s="214"/>
      <c r="K4" s="213"/>
      <c r="L4" s="213"/>
      <c r="M4" s="213"/>
      <c r="N4" s="213"/>
      <c r="O4" s="213"/>
      <c r="P4" s="215"/>
      <c r="Q4" s="213"/>
      <c r="R4" s="217"/>
      <c r="S4" s="218"/>
      <c r="T4" s="219"/>
      <c r="U4" s="220"/>
      <c r="V4" s="220"/>
      <c r="W4" s="220"/>
      <c r="X4" s="220"/>
      <c r="Y4" s="221"/>
      <c r="Z4" s="220"/>
      <c r="AA4" s="220"/>
      <c r="AB4" s="220"/>
      <c r="AC4" s="220"/>
      <c r="AD4" s="220"/>
      <c r="AE4" s="220"/>
      <c r="AF4" s="220"/>
      <c r="AG4" s="220"/>
      <c r="AH4" s="220"/>
      <c r="AI4" s="220"/>
      <c r="AJ4" s="220"/>
      <c r="AK4" s="213"/>
      <c r="AL4" s="213"/>
      <c r="AM4" s="395" t="s">
        <v>209</v>
      </c>
      <c r="AN4" s="395" t="s">
        <v>117</v>
      </c>
      <c r="AO4" s="395" t="s">
        <v>210</v>
      </c>
      <c r="AP4" s="395"/>
      <c r="AQ4" s="395" t="s">
        <v>211</v>
      </c>
      <c r="AR4" s="20"/>
      <c r="AS4">
        <v>2</v>
      </c>
      <c r="AT4" s="208" t="s">
        <v>125</v>
      </c>
    </row>
    <row r="5" spans="1:47" ht="18" customHeight="1" thickTop="1" thickBot="1" x14ac:dyDescent="0.3">
      <c r="A5" s="392">
        <v>3</v>
      </c>
      <c r="B5" s="210" t="s">
        <v>14</v>
      </c>
      <c r="C5" s="210" t="s">
        <v>2</v>
      </c>
      <c r="D5" s="211">
        <v>45913</v>
      </c>
      <c r="E5" s="212" t="str">
        <f t="shared" si="0"/>
        <v>sobota</v>
      </c>
      <c r="F5" s="393">
        <v>0.70833333333333337</v>
      </c>
      <c r="G5" s="394">
        <v>1</v>
      </c>
      <c r="H5" s="394">
        <v>1</v>
      </c>
      <c r="I5" s="213" t="s">
        <v>22</v>
      </c>
      <c r="J5" s="214"/>
      <c r="K5" s="213"/>
      <c r="L5" s="213"/>
      <c r="M5" s="213"/>
      <c r="N5" s="213"/>
      <c r="O5" s="213"/>
      <c r="P5" s="215"/>
      <c r="Q5" s="213"/>
      <c r="R5" s="217"/>
      <c r="S5" s="218"/>
      <c r="T5" s="219"/>
      <c r="U5" s="220"/>
      <c r="V5" s="220"/>
      <c r="W5" s="220"/>
      <c r="X5" s="220"/>
      <c r="Y5" s="221"/>
      <c r="Z5" s="220"/>
      <c r="AA5" s="220"/>
      <c r="AB5" s="220"/>
      <c r="AC5" s="220"/>
      <c r="AD5" s="220"/>
      <c r="AE5" s="220"/>
      <c r="AF5" s="220"/>
      <c r="AG5" s="220"/>
      <c r="AH5" s="220"/>
      <c r="AI5" s="220"/>
      <c r="AJ5" s="220"/>
      <c r="AK5" s="213"/>
      <c r="AL5" s="213"/>
      <c r="AM5" s="395" t="s">
        <v>212</v>
      </c>
      <c r="AN5" s="395" t="s">
        <v>213</v>
      </c>
      <c r="AO5" s="395" t="s">
        <v>214</v>
      </c>
      <c r="AP5" s="395"/>
      <c r="AQ5" s="395" t="s">
        <v>215</v>
      </c>
      <c r="AR5" s="20"/>
      <c r="AS5">
        <v>3</v>
      </c>
      <c r="AT5" s="33" t="s">
        <v>101</v>
      </c>
    </row>
    <row r="6" spans="1:47" ht="17.25" thickTop="1" thickBot="1" x14ac:dyDescent="0.3">
      <c r="A6" s="402">
        <v>4</v>
      </c>
      <c r="B6" s="223" t="s">
        <v>9</v>
      </c>
      <c r="C6" s="223" t="s">
        <v>136</v>
      </c>
      <c r="D6" s="224">
        <v>45913</v>
      </c>
      <c r="E6" s="67" t="str">
        <f t="shared" si="0"/>
        <v>sobota</v>
      </c>
      <c r="F6" s="403">
        <v>0.75</v>
      </c>
      <c r="G6" s="404">
        <v>1</v>
      </c>
      <c r="H6" s="404">
        <v>1</v>
      </c>
      <c r="I6" s="68" t="s">
        <v>22</v>
      </c>
      <c r="J6" s="69"/>
      <c r="K6" s="68"/>
      <c r="L6" s="68"/>
      <c r="M6" s="68"/>
      <c r="N6" s="68"/>
      <c r="O6" s="68"/>
      <c r="P6" s="70"/>
      <c r="Q6" s="70"/>
      <c r="R6" s="225"/>
      <c r="S6" s="227"/>
      <c r="T6" s="226"/>
      <c r="U6" s="71"/>
      <c r="V6" s="71"/>
      <c r="W6" s="71"/>
      <c r="X6" s="71"/>
      <c r="Y6" s="72"/>
      <c r="Z6" s="71"/>
      <c r="AA6" s="71"/>
      <c r="AB6" s="71"/>
      <c r="AC6" s="71"/>
      <c r="AD6" s="71"/>
      <c r="AE6" s="71"/>
      <c r="AF6" s="71"/>
      <c r="AG6" s="71"/>
      <c r="AH6" s="71"/>
      <c r="AI6" s="71"/>
      <c r="AJ6" s="71"/>
      <c r="AK6" s="68"/>
      <c r="AL6" s="68"/>
      <c r="AM6" s="73" t="s">
        <v>206</v>
      </c>
      <c r="AN6" s="73" t="s">
        <v>216</v>
      </c>
      <c r="AO6" s="73" t="s">
        <v>117</v>
      </c>
      <c r="AP6" s="73"/>
      <c r="AQ6" s="73" t="s">
        <v>217</v>
      </c>
      <c r="AR6" s="20"/>
      <c r="AS6">
        <v>4</v>
      </c>
      <c r="AT6" s="28" t="s">
        <v>2</v>
      </c>
    </row>
    <row r="7" spans="1:47" ht="17.25" thickTop="1" thickBot="1" x14ac:dyDescent="0.3">
      <c r="A7" s="392">
        <v>5</v>
      </c>
      <c r="B7" s="210" t="s">
        <v>4</v>
      </c>
      <c r="C7" s="210" t="s">
        <v>102</v>
      </c>
      <c r="D7" s="211">
        <v>45913</v>
      </c>
      <c r="E7" s="212" t="str">
        <f t="shared" si="0"/>
        <v>sobota</v>
      </c>
      <c r="F7" s="393">
        <v>0.72916666666666663</v>
      </c>
      <c r="G7" s="394">
        <v>1</v>
      </c>
      <c r="H7" s="394">
        <v>1</v>
      </c>
      <c r="I7" s="213" t="s">
        <v>22</v>
      </c>
      <c r="J7" s="214"/>
      <c r="K7" s="213"/>
      <c r="L7" s="213"/>
      <c r="M7" s="213"/>
      <c r="N7" s="213"/>
      <c r="O7" s="213"/>
      <c r="P7" s="215"/>
      <c r="Q7" s="213"/>
      <c r="R7" s="217"/>
      <c r="S7" s="218"/>
      <c r="T7" s="219"/>
      <c r="U7" s="220"/>
      <c r="V7" s="220"/>
      <c r="W7" s="220"/>
      <c r="X7" s="220"/>
      <c r="Y7" s="221"/>
      <c r="Z7" s="220"/>
      <c r="AA7" s="220"/>
      <c r="AB7" s="220"/>
      <c r="AC7" s="220"/>
      <c r="AD7" s="220"/>
      <c r="AE7" s="220"/>
      <c r="AF7" s="220"/>
      <c r="AG7" s="220"/>
      <c r="AH7" s="220"/>
      <c r="AI7" s="220"/>
      <c r="AJ7" s="220"/>
      <c r="AK7" s="213"/>
      <c r="AL7" s="213"/>
      <c r="AM7" s="395" t="s">
        <v>206</v>
      </c>
      <c r="AN7" s="395" t="s">
        <v>213</v>
      </c>
      <c r="AO7" s="395" t="s">
        <v>221</v>
      </c>
      <c r="AP7" s="395"/>
      <c r="AQ7" s="395" t="s">
        <v>119</v>
      </c>
      <c r="AR7" s="20"/>
      <c r="AS7">
        <v>5</v>
      </c>
      <c r="AT7" s="33" t="s">
        <v>12</v>
      </c>
    </row>
    <row r="8" spans="1:47" ht="17.25" thickTop="1" thickBot="1" x14ac:dyDescent="0.3">
      <c r="A8" s="392">
        <v>6</v>
      </c>
      <c r="B8" s="210" t="s">
        <v>101</v>
      </c>
      <c r="C8" s="210" t="s">
        <v>124</v>
      </c>
      <c r="D8" s="211">
        <v>45914</v>
      </c>
      <c r="E8" s="212" t="str">
        <f t="shared" si="0"/>
        <v>neděle</v>
      </c>
      <c r="F8" s="393">
        <v>0.70833333333333337</v>
      </c>
      <c r="G8" s="394">
        <v>1</v>
      </c>
      <c r="H8" s="394">
        <v>1</v>
      </c>
      <c r="I8" s="213" t="s">
        <v>22</v>
      </c>
      <c r="J8" s="214"/>
      <c r="K8" s="213"/>
      <c r="L8" s="213"/>
      <c r="M8" s="213"/>
      <c r="N8" s="213"/>
      <c r="O8" s="213"/>
      <c r="P8" s="215"/>
      <c r="Q8" s="213"/>
      <c r="R8" s="217"/>
      <c r="S8" s="218"/>
      <c r="T8" s="219"/>
      <c r="U8" s="220"/>
      <c r="V8" s="220"/>
      <c r="W8" s="220"/>
      <c r="X8" s="220"/>
      <c r="Y8" s="221"/>
      <c r="Z8" s="220"/>
      <c r="AA8" s="220"/>
      <c r="AB8" s="220"/>
      <c r="AC8" s="220"/>
      <c r="AD8" s="220"/>
      <c r="AE8" s="220"/>
      <c r="AF8" s="220"/>
      <c r="AG8" s="220"/>
      <c r="AH8" s="220"/>
      <c r="AI8" s="220"/>
      <c r="AJ8" s="220"/>
      <c r="AK8" s="213"/>
      <c r="AL8" s="213"/>
      <c r="AM8" s="395" t="s">
        <v>117</v>
      </c>
      <c r="AN8" s="395" t="s">
        <v>213</v>
      </c>
      <c r="AO8" s="395" t="s">
        <v>209</v>
      </c>
      <c r="AP8" s="395"/>
      <c r="AQ8" s="395" t="s">
        <v>222</v>
      </c>
      <c r="AR8" s="20"/>
      <c r="AS8">
        <v>6</v>
      </c>
      <c r="AT8" s="33" t="s">
        <v>9</v>
      </c>
    </row>
    <row r="9" spans="1:47" ht="17.25" customHeight="1" thickTop="1" thickBot="1" x14ac:dyDescent="0.3">
      <c r="A9" s="392">
        <v>7</v>
      </c>
      <c r="B9" s="210" t="s">
        <v>12</v>
      </c>
      <c r="C9" s="210" t="s">
        <v>6</v>
      </c>
      <c r="D9" s="211">
        <v>45912</v>
      </c>
      <c r="E9" s="212" t="str">
        <f t="shared" si="0"/>
        <v>pátek</v>
      </c>
      <c r="F9" s="393">
        <v>0.76041666666666663</v>
      </c>
      <c r="G9" s="394">
        <v>1</v>
      </c>
      <c r="H9" s="394">
        <v>1</v>
      </c>
      <c r="I9" s="213" t="s">
        <v>22</v>
      </c>
      <c r="J9" s="214"/>
      <c r="K9" s="213"/>
      <c r="L9" s="213"/>
      <c r="M9" s="213"/>
      <c r="N9" s="213"/>
      <c r="O9" s="213"/>
      <c r="P9" s="215"/>
      <c r="Q9" s="213"/>
      <c r="R9" s="217"/>
      <c r="S9" s="222"/>
      <c r="T9" s="219"/>
      <c r="U9" s="220"/>
      <c r="V9" s="220"/>
      <c r="W9" s="220"/>
      <c r="X9" s="220"/>
      <c r="Y9" s="221"/>
      <c r="Z9" s="220"/>
      <c r="AA9" s="220"/>
      <c r="AB9" s="220"/>
      <c r="AC9" s="220"/>
      <c r="AD9" s="220"/>
      <c r="AE9" s="220"/>
      <c r="AF9" s="220"/>
      <c r="AG9" s="220"/>
      <c r="AH9" s="220"/>
      <c r="AI9" s="220"/>
      <c r="AJ9" s="220"/>
      <c r="AK9" s="213"/>
      <c r="AL9" s="213"/>
      <c r="AM9" s="395" t="s">
        <v>218</v>
      </c>
      <c r="AN9" s="395" t="s">
        <v>210</v>
      </c>
      <c r="AO9" s="395" t="s">
        <v>219</v>
      </c>
      <c r="AP9" s="395"/>
      <c r="AQ9" s="395" t="s">
        <v>220</v>
      </c>
      <c r="AR9" s="20"/>
      <c r="AS9">
        <v>7</v>
      </c>
      <c r="AT9" s="28" t="s">
        <v>204</v>
      </c>
    </row>
    <row r="10" spans="1:47" ht="17.25" customHeight="1" thickTop="1" thickBot="1" x14ac:dyDescent="0.3">
      <c r="A10" s="392">
        <v>8</v>
      </c>
      <c r="B10" s="210" t="s">
        <v>7</v>
      </c>
      <c r="C10" s="210" t="s">
        <v>197</v>
      </c>
      <c r="D10" s="211">
        <v>45914</v>
      </c>
      <c r="E10" s="212" t="str">
        <f t="shared" si="0"/>
        <v>neděle</v>
      </c>
      <c r="F10" s="393">
        <v>0.72916666666666663</v>
      </c>
      <c r="G10" s="394">
        <v>1</v>
      </c>
      <c r="H10" s="394">
        <v>1</v>
      </c>
      <c r="I10" s="213" t="s">
        <v>22</v>
      </c>
      <c r="J10" s="214"/>
      <c r="K10" s="213"/>
      <c r="L10" s="213"/>
      <c r="M10" s="213"/>
      <c r="N10" s="213"/>
      <c r="O10" s="213"/>
      <c r="P10" s="215"/>
      <c r="Q10" s="213"/>
      <c r="R10" s="217"/>
      <c r="S10" s="222"/>
      <c r="T10" s="219"/>
      <c r="U10" s="220"/>
      <c r="V10" s="220"/>
      <c r="W10" s="220"/>
      <c r="X10" s="220"/>
      <c r="Y10" s="221"/>
      <c r="Z10" s="220"/>
      <c r="AA10" s="220"/>
      <c r="AB10" s="220"/>
      <c r="AC10" s="220"/>
      <c r="AD10" s="220"/>
      <c r="AE10" s="220"/>
      <c r="AF10" s="220"/>
      <c r="AG10" s="220"/>
      <c r="AH10" s="220"/>
      <c r="AI10" s="220"/>
      <c r="AJ10" s="220"/>
      <c r="AK10" s="213"/>
      <c r="AL10" s="213"/>
      <c r="AM10" s="395" t="s">
        <v>207</v>
      </c>
      <c r="AN10" s="395" t="s">
        <v>219</v>
      </c>
      <c r="AO10" s="395" t="s">
        <v>223</v>
      </c>
      <c r="AP10" s="395"/>
      <c r="AQ10" s="395" t="s">
        <v>224</v>
      </c>
      <c r="AR10" s="20"/>
      <c r="AS10">
        <v>8</v>
      </c>
      <c r="AT10" s="28" t="s">
        <v>7</v>
      </c>
    </row>
    <row r="11" spans="1:47" ht="17.25" customHeight="1" thickTop="1" thickBot="1" x14ac:dyDescent="0.3">
      <c r="A11" s="396">
        <v>9</v>
      </c>
      <c r="B11" s="228" t="s">
        <v>204</v>
      </c>
      <c r="C11" s="228" t="s">
        <v>2</v>
      </c>
      <c r="D11" s="229">
        <v>45920</v>
      </c>
      <c r="E11" s="230" t="str">
        <f t="shared" si="0"/>
        <v>sobota</v>
      </c>
      <c r="F11" s="397">
        <v>0.70833333333333337</v>
      </c>
      <c r="G11" s="398">
        <v>1</v>
      </c>
      <c r="H11" s="398">
        <v>1</v>
      </c>
      <c r="I11" s="231" t="s">
        <v>122</v>
      </c>
      <c r="J11" s="232"/>
      <c r="K11" s="231"/>
      <c r="L11" s="231"/>
      <c r="M11" s="231"/>
      <c r="N11" s="231"/>
      <c r="O11" s="231"/>
      <c r="P11" s="233"/>
      <c r="Q11" s="233"/>
      <c r="R11" s="234"/>
      <c r="S11" s="235"/>
      <c r="T11" s="236"/>
      <c r="U11" s="237"/>
      <c r="V11" s="237"/>
      <c r="W11" s="237"/>
      <c r="X11" s="237"/>
      <c r="Y11" s="238"/>
      <c r="Z11" s="237"/>
      <c r="AA11" s="237"/>
      <c r="AB11" s="237"/>
      <c r="AC11" s="237"/>
      <c r="AD11" s="237"/>
      <c r="AE11" s="237"/>
      <c r="AF11" s="237"/>
      <c r="AG11" s="237"/>
      <c r="AH11" s="237"/>
      <c r="AI11" s="237"/>
      <c r="AJ11" s="237"/>
      <c r="AK11" s="231"/>
      <c r="AL11" s="231"/>
      <c r="AM11" s="399" t="s">
        <v>213</v>
      </c>
      <c r="AN11" s="399" t="s">
        <v>219</v>
      </c>
      <c r="AO11" s="399" t="s">
        <v>226</v>
      </c>
      <c r="AP11" s="399"/>
      <c r="AQ11" s="399" t="s">
        <v>225</v>
      </c>
      <c r="AR11" s="20"/>
      <c r="AS11">
        <v>9</v>
      </c>
      <c r="AT11" s="33" t="s">
        <v>4</v>
      </c>
    </row>
    <row r="12" spans="1:47" ht="17.25" customHeight="1" thickTop="1" thickBot="1" x14ac:dyDescent="0.3">
      <c r="A12" s="396">
        <v>10</v>
      </c>
      <c r="B12" s="239" t="s">
        <v>135</v>
      </c>
      <c r="C12" s="239" t="s">
        <v>14</v>
      </c>
      <c r="D12" s="240">
        <v>45920</v>
      </c>
      <c r="E12" s="230" t="str">
        <f t="shared" si="0"/>
        <v>sobota</v>
      </c>
      <c r="F12" s="400">
        <v>0.76041666666666663</v>
      </c>
      <c r="G12" s="401">
        <v>1</v>
      </c>
      <c r="H12" s="401">
        <v>1</v>
      </c>
      <c r="I12" s="231" t="s">
        <v>122</v>
      </c>
      <c r="J12" s="232"/>
      <c r="K12" s="231"/>
      <c r="L12" s="231"/>
      <c r="M12" s="231"/>
      <c r="N12" s="231"/>
      <c r="O12" s="231"/>
      <c r="P12" s="233"/>
      <c r="Q12" s="231"/>
      <c r="R12" s="234"/>
      <c r="S12" s="235"/>
      <c r="T12" s="236"/>
      <c r="U12" s="237"/>
      <c r="V12" s="237"/>
      <c r="W12" s="237"/>
      <c r="X12" s="237"/>
      <c r="Y12" s="238"/>
      <c r="Z12" s="237"/>
      <c r="AA12" s="237"/>
      <c r="AB12" s="237"/>
      <c r="AC12" s="237"/>
      <c r="AD12" s="237"/>
      <c r="AE12" s="237"/>
      <c r="AF12" s="237"/>
      <c r="AG12" s="237"/>
      <c r="AH12" s="237"/>
      <c r="AI12" s="237"/>
      <c r="AJ12" s="237"/>
      <c r="AK12" s="231"/>
      <c r="AL12" s="231"/>
      <c r="AM12" s="399" t="s">
        <v>221</v>
      </c>
      <c r="AN12" s="399" t="s">
        <v>207</v>
      </c>
      <c r="AO12" s="399" t="s">
        <v>119</v>
      </c>
      <c r="AP12" s="399"/>
      <c r="AQ12" s="399" t="s">
        <v>227</v>
      </c>
      <c r="AR12" s="20"/>
      <c r="AS12">
        <v>10</v>
      </c>
      <c r="AT12" s="33" t="s">
        <v>102</v>
      </c>
    </row>
    <row r="13" spans="1:47" ht="17.25" customHeight="1" thickTop="1" thickBot="1" x14ac:dyDescent="0.3">
      <c r="A13" s="396">
        <v>11</v>
      </c>
      <c r="B13" s="239" t="s">
        <v>11</v>
      </c>
      <c r="C13" s="239" t="s">
        <v>7</v>
      </c>
      <c r="D13" s="240">
        <v>45920</v>
      </c>
      <c r="E13" s="230" t="str">
        <f t="shared" si="0"/>
        <v>sobota</v>
      </c>
      <c r="F13" s="400">
        <v>0.6875</v>
      </c>
      <c r="G13" s="401">
        <v>1</v>
      </c>
      <c r="H13" s="401">
        <v>1</v>
      </c>
      <c r="I13" s="231" t="s">
        <v>122</v>
      </c>
      <c r="J13" s="232"/>
      <c r="K13" s="231"/>
      <c r="L13" s="231"/>
      <c r="M13" s="231"/>
      <c r="N13" s="231"/>
      <c r="O13" s="231"/>
      <c r="P13" s="233"/>
      <c r="Q13" s="231"/>
      <c r="R13" s="234"/>
      <c r="S13" s="235"/>
      <c r="T13" s="236"/>
      <c r="U13" s="237"/>
      <c r="V13" s="237"/>
      <c r="W13" s="237"/>
      <c r="X13" s="237"/>
      <c r="Y13" s="238"/>
      <c r="Z13" s="237"/>
      <c r="AA13" s="237"/>
      <c r="AB13" s="237"/>
      <c r="AC13" s="237"/>
      <c r="AD13" s="237"/>
      <c r="AE13" s="237"/>
      <c r="AF13" s="237"/>
      <c r="AG13" s="237"/>
      <c r="AH13" s="237"/>
      <c r="AI13" s="237"/>
      <c r="AJ13" s="237"/>
      <c r="AK13" s="231"/>
      <c r="AL13" s="231"/>
      <c r="AM13" s="399" t="s">
        <v>117</v>
      </c>
      <c r="AN13" s="399" t="s">
        <v>219</v>
      </c>
      <c r="AO13" s="399" t="s">
        <v>210</v>
      </c>
      <c r="AP13" s="399"/>
      <c r="AQ13" s="399" t="s">
        <v>228</v>
      </c>
      <c r="AR13" s="20"/>
      <c r="AS13">
        <v>11</v>
      </c>
      <c r="AT13" s="28" t="s">
        <v>197</v>
      </c>
    </row>
    <row r="14" spans="1:47" ht="17.25" customHeight="1" thickTop="1" thickBot="1" x14ac:dyDescent="0.3">
      <c r="A14" s="396">
        <v>12</v>
      </c>
      <c r="B14" s="239" t="s">
        <v>136</v>
      </c>
      <c r="C14" s="239" t="s">
        <v>6</v>
      </c>
      <c r="D14" s="240">
        <v>45920</v>
      </c>
      <c r="E14" s="230" t="str">
        <f t="shared" si="0"/>
        <v>sobota</v>
      </c>
      <c r="F14" s="400">
        <v>0.5625</v>
      </c>
      <c r="G14" s="401">
        <v>1</v>
      </c>
      <c r="H14" s="401">
        <v>1</v>
      </c>
      <c r="I14" s="231" t="s">
        <v>122</v>
      </c>
      <c r="J14" s="232"/>
      <c r="K14" s="231"/>
      <c r="L14" s="231"/>
      <c r="M14" s="231"/>
      <c r="N14" s="231"/>
      <c r="O14" s="231"/>
      <c r="P14" s="233"/>
      <c r="Q14" s="231"/>
      <c r="R14" s="234"/>
      <c r="S14" s="235"/>
      <c r="T14" s="236"/>
      <c r="U14" s="237"/>
      <c r="V14" s="237"/>
      <c r="W14" s="237"/>
      <c r="X14" s="237"/>
      <c r="Y14" s="238"/>
      <c r="Z14" s="237"/>
      <c r="AA14" s="237"/>
      <c r="AB14" s="237"/>
      <c r="AC14" s="237"/>
      <c r="AD14" s="237"/>
      <c r="AE14" s="237"/>
      <c r="AF14" s="237"/>
      <c r="AG14" s="237"/>
      <c r="AH14" s="237"/>
      <c r="AI14" s="237"/>
      <c r="AJ14" s="237"/>
      <c r="AK14" s="231"/>
      <c r="AL14" s="231"/>
      <c r="AM14" s="399" t="s">
        <v>212</v>
      </c>
      <c r="AN14" s="399" t="s">
        <v>209</v>
      </c>
      <c r="AO14" s="399" t="s">
        <v>207</v>
      </c>
      <c r="AP14" s="399"/>
      <c r="AQ14" s="399" t="s">
        <v>229</v>
      </c>
      <c r="AR14" s="20"/>
      <c r="AS14">
        <v>12</v>
      </c>
      <c r="AT14" s="28" t="s">
        <v>14</v>
      </c>
    </row>
    <row r="15" spans="1:47" ht="17.25" customHeight="1" thickTop="1" thickBot="1" x14ac:dyDescent="0.3">
      <c r="A15" s="396">
        <v>13</v>
      </c>
      <c r="B15" s="239" t="s">
        <v>124</v>
      </c>
      <c r="C15" s="239" t="s">
        <v>12</v>
      </c>
      <c r="D15" s="240">
        <v>45921</v>
      </c>
      <c r="E15" s="230" t="str">
        <f t="shared" si="0"/>
        <v>neděle</v>
      </c>
      <c r="F15" s="400">
        <v>0.72916666666666663</v>
      </c>
      <c r="G15" s="401">
        <v>1</v>
      </c>
      <c r="H15" s="401">
        <v>1</v>
      </c>
      <c r="I15" s="231" t="s">
        <v>122</v>
      </c>
      <c r="J15" s="232"/>
      <c r="K15" s="231"/>
      <c r="L15" s="231"/>
      <c r="M15" s="231"/>
      <c r="N15" s="231"/>
      <c r="O15" s="233"/>
      <c r="P15" s="233"/>
      <c r="Q15" s="233"/>
      <c r="R15" s="234"/>
      <c r="S15" s="235"/>
      <c r="T15" s="236"/>
      <c r="U15" s="237"/>
      <c r="V15" s="237"/>
      <c r="W15" s="237"/>
      <c r="X15" s="237"/>
      <c r="Y15" s="238"/>
      <c r="Z15" s="237"/>
      <c r="AA15" s="237"/>
      <c r="AB15" s="237"/>
      <c r="AC15" s="237"/>
      <c r="AD15" s="237"/>
      <c r="AE15" s="237"/>
      <c r="AF15" s="237"/>
      <c r="AG15" s="237"/>
      <c r="AH15" s="237"/>
      <c r="AI15" s="237"/>
      <c r="AJ15" s="237"/>
      <c r="AK15" s="231"/>
      <c r="AL15" s="231"/>
      <c r="AM15" s="399" t="s">
        <v>208</v>
      </c>
      <c r="AN15" s="399" t="s">
        <v>119</v>
      </c>
      <c r="AO15" s="399" t="s">
        <v>231</v>
      </c>
      <c r="AP15" s="399"/>
      <c r="AQ15" s="399" t="s">
        <v>230</v>
      </c>
      <c r="AR15" s="20"/>
      <c r="AS15">
        <v>13</v>
      </c>
      <c r="AT15" s="28" t="s">
        <v>11</v>
      </c>
    </row>
    <row r="16" spans="1:47" ht="17.25" customHeight="1" thickTop="1" thickBot="1" x14ac:dyDescent="0.3">
      <c r="A16" s="396">
        <v>14</v>
      </c>
      <c r="B16" s="239" t="s">
        <v>102</v>
      </c>
      <c r="C16" s="239" t="s">
        <v>101</v>
      </c>
      <c r="D16" s="240">
        <v>45921</v>
      </c>
      <c r="E16" s="230" t="str">
        <f t="shared" si="0"/>
        <v>neděle</v>
      </c>
      <c r="F16" s="400">
        <v>0.70833333333333337</v>
      </c>
      <c r="G16" s="401">
        <v>1</v>
      </c>
      <c r="H16" s="401">
        <v>1</v>
      </c>
      <c r="I16" s="231" t="s">
        <v>122</v>
      </c>
      <c r="J16" s="232"/>
      <c r="K16" s="231"/>
      <c r="L16" s="231"/>
      <c r="M16" s="231"/>
      <c r="N16" s="231"/>
      <c r="O16" s="231"/>
      <c r="P16" s="233"/>
      <c r="Q16" s="233"/>
      <c r="R16" s="234"/>
      <c r="S16" s="235"/>
      <c r="T16" s="236"/>
      <c r="U16" s="237"/>
      <c r="V16" s="237"/>
      <c r="W16" s="237"/>
      <c r="X16" s="237"/>
      <c r="Y16" s="238"/>
      <c r="Z16" s="237"/>
      <c r="AA16" s="237"/>
      <c r="AB16" s="237"/>
      <c r="AC16" s="237"/>
      <c r="AD16" s="237"/>
      <c r="AE16" s="237"/>
      <c r="AF16" s="237"/>
      <c r="AG16" s="237"/>
      <c r="AH16" s="237"/>
      <c r="AI16" s="237"/>
      <c r="AJ16" s="237"/>
      <c r="AK16" s="231"/>
      <c r="AL16" s="231"/>
      <c r="AM16" s="399" t="s">
        <v>213</v>
      </c>
      <c r="AN16" s="399" t="s">
        <v>221</v>
      </c>
      <c r="AO16" s="399" t="s">
        <v>117</v>
      </c>
      <c r="AP16" s="399"/>
      <c r="AQ16" s="399" t="s">
        <v>232</v>
      </c>
      <c r="AR16" s="20"/>
      <c r="AS16">
        <v>14</v>
      </c>
      <c r="AT16" s="28" t="s">
        <v>15</v>
      </c>
    </row>
    <row r="17" spans="1:46" ht="17.25" customHeight="1" thickTop="1" thickBot="1" x14ac:dyDescent="0.3">
      <c r="A17" s="405">
        <v>15</v>
      </c>
      <c r="B17" s="223" t="s">
        <v>9</v>
      </c>
      <c r="C17" s="223" t="s">
        <v>4</v>
      </c>
      <c r="D17" s="224">
        <v>45920</v>
      </c>
      <c r="E17" s="67" t="str">
        <f t="shared" si="0"/>
        <v>sobota</v>
      </c>
      <c r="F17" s="403">
        <v>0.75</v>
      </c>
      <c r="G17" s="404">
        <v>1</v>
      </c>
      <c r="H17" s="404">
        <v>1</v>
      </c>
      <c r="I17" s="68" t="s">
        <v>122</v>
      </c>
      <c r="J17" s="69"/>
      <c r="K17" s="68"/>
      <c r="L17" s="68"/>
      <c r="M17" s="68"/>
      <c r="N17" s="68"/>
      <c r="O17" s="68"/>
      <c r="P17" s="70"/>
      <c r="Q17" s="70"/>
      <c r="R17" s="225"/>
      <c r="S17" s="227"/>
      <c r="T17" s="226"/>
      <c r="U17" s="71"/>
      <c r="V17" s="71"/>
      <c r="W17" s="71"/>
      <c r="X17" s="71"/>
      <c r="Y17" s="72"/>
      <c r="Z17" s="71"/>
      <c r="AA17" s="71"/>
      <c r="AB17" s="71"/>
      <c r="AC17" s="71"/>
      <c r="AD17" s="71"/>
      <c r="AE17" s="71"/>
      <c r="AF17" s="71"/>
      <c r="AG17" s="71"/>
      <c r="AH17" s="71"/>
      <c r="AI17" s="71"/>
      <c r="AJ17" s="71"/>
      <c r="AK17" s="68"/>
      <c r="AL17" s="68"/>
      <c r="AM17" s="73" t="s">
        <v>207</v>
      </c>
      <c r="AN17" s="73" t="s">
        <v>206</v>
      </c>
      <c r="AO17" s="73" t="s">
        <v>218</v>
      </c>
      <c r="AP17" s="73"/>
      <c r="AQ17" s="73" t="s">
        <v>233</v>
      </c>
      <c r="AR17" s="20"/>
      <c r="AS17">
        <v>15</v>
      </c>
      <c r="AT17" s="33" t="s">
        <v>124</v>
      </c>
    </row>
    <row r="18" spans="1:46" ht="17.25" customHeight="1" thickTop="1" thickBot="1" x14ac:dyDescent="0.3">
      <c r="A18" s="396">
        <v>16</v>
      </c>
      <c r="B18" s="239" t="s">
        <v>197</v>
      </c>
      <c r="C18" s="239" t="s">
        <v>15</v>
      </c>
      <c r="D18" s="240">
        <v>45920</v>
      </c>
      <c r="E18" s="230" t="str">
        <f t="shared" si="0"/>
        <v>sobota</v>
      </c>
      <c r="F18" s="400">
        <v>0.70833333333333337</v>
      </c>
      <c r="G18" s="401">
        <v>1</v>
      </c>
      <c r="H18" s="401">
        <v>1</v>
      </c>
      <c r="I18" s="231" t="s">
        <v>122</v>
      </c>
      <c r="J18" s="232"/>
      <c r="K18" s="231"/>
      <c r="L18" s="231"/>
      <c r="M18" s="231"/>
      <c r="N18" s="231"/>
      <c r="O18" s="231"/>
      <c r="P18" s="233"/>
      <c r="Q18" s="233"/>
      <c r="R18" s="234"/>
      <c r="S18" s="235"/>
      <c r="T18" s="236"/>
      <c r="U18" s="237"/>
      <c r="V18" s="237"/>
      <c r="W18" s="237"/>
      <c r="X18" s="237"/>
      <c r="Y18" s="238"/>
      <c r="Z18" s="237"/>
      <c r="AA18" s="237"/>
      <c r="AB18" s="237"/>
      <c r="AC18" s="237"/>
      <c r="AD18" s="237"/>
      <c r="AE18" s="237"/>
      <c r="AF18" s="237"/>
      <c r="AG18" s="237"/>
      <c r="AH18" s="237"/>
      <c r="AI18" s="237"/>
      <c r="AJ18" s="237"/>
      <c r="AK18" s="231"/>
      <c r="AL18" s="231"/>
      <c r="AM18" s="399" t="s">
        <v>234</v>
      </c>
      <c r="AN18" s="399" t="s">
        <v>212</v>
      </c>
      <c r="AO18" s="399" t="s">
        <v>219</v>
      </c>
      <c r="AP18" s="399"/>
      <c r="AQ18" s="399" t="s">
        <v>235</v>
      </c>
      <c r="AR18" s="20"/>
      <c r="AS18">
        <v>16</v>
      </c>
      <c r="AT18" s="209" t="s">
        <v>123</v>
      </c>
    </row>
    <row r="19" spans="1:46" ht="17.25" customHeight="1" thickTop="1" thickBot="1" x14ac:dyDescent="0.3">
      <c r="A19" s="392">
        <v>17</v>
      </c>
      <c r="B19" s="210" t="s">
        <v>7</v>
      </c>
      <c r="C19" s="210" t="s">
        <v>204</v>
      </c>
      <c r="D19" s="211">
        <v>45928</v>
      </c>
      <c r="E19" s="212" t="str">
        <f t="shared" si="0"/>
        <v>neděle</v>
      </c>
      <c r="F19" s="393">
        <v>0.72916666666666663</v>
      </c>
      <c r="G19" s="394">
        <v>1</v>
      </c>
      <c r="H19" s="394">
        <v>1</v>
      </c>
      <c r="I19" s="213" t="s">
        <v>38</v>
      </c>
      <c r="J19" s="214"/>
      <c r="K19" s="213"/>
      <c r="L19" s="213"/>
      <c r="M19" s="213"/>
      <c r="N19" s="213"/>
      <c r="O19" s="213"/>
      <c r="P19" s="215"/>
      <c r="Q19" s="213"/>
      <c r="R19" s="217"/>
      <c r="S19" s="218"/>
      <c r="T19" s="219"/>
      <c r="U19" s="220"/>
      <c r="V19" s="220"/>
      <c r="W19" s="220"/>
      <c r="X19" s="220"/>
      <c r="Y19" s="221"/>
      <c r="Z19" s="220"/>
      <c r="AA19" s="220"/>
      <c r="AB19" s="220"/>
      <c r="AC19" s="220"/>
      <c r="AD19" s="220"/>
      <c r="AE19" s="220"/>
      <c r="AF19" s="220"/>
      <c r="AG19" s="220"/>
      <c r="AH19" s="220"/>
      <c r="AI19" s="220"/>
      <c r="AJ19" s="220"/>
      <c r="AK19" s="213"/>
      <c r="AL19" s="213"/>
      <c r="AM19" s="395" t="s">
        <v>210</v>
      </c>
      <c r="AN19" s="395" t="s">
        <v>236</v>
      </c>
      <c r="AO19" s="395" t="s">
        <v>236</v>
      </c>
      <c r="AP19" s="395"/>
      <c r="AQ19" s="395" t="s">
        <v>237</v>
      </c>
      <c r="AR19" s="20"/>
      <c r="AS19">
        <v>17</v>
      </c>
      <c r="AT19" s="206" t="s">
        <v>135</v>
      </c>
    </row>
    <row r="20" spans="1:46" ht="17.25" customHeight="1" thickTop="1" thickBot="1" x14ac:dyDescent="0.3">
      <c r="A20" s="392">
        <v>18</v>
      </c>
      <c r="B20" s="210" t="s">
        <v>15</v>
      </c>
      <c r="C20" s="210" t="s">
        <v>11</v>
      </c>
      <c r="D20" s="211">
        <v>45927</v>
      </c>
      <c r="E20" s="212" t="str">
        <f t="shared" si="0"/>
        <v>sobota</v>
      </c>
      <c r="F20" s="393">
        <v>0.75</v>
      </c>
      <c r="G20" s="394">
        <v>1</v>
      </c>
      <c r="H20" s="394">
        <v>1</v>
      </c>
      <c r="I20" s="213" t="s">
        <v>38</v>
      </c>
      <c r="J20" s="214"/>
      <c r="K20" s="213"/>
      <c r="L20" s="213"/>
      <c r="M20" s="213"/>
      <c r="N20" s="213"/>
      <c r="O20" s="213"/>
      <c r="P20" s="215"/>
      <c r="Q20" s="215"/>
      <c r="R20" s="217"/>
      <c r="S20" s="222"/>
      <c r="T20" s="219"/>
      <c r="U20" s="220"/>
      <c r="V20" s="220"/>
      <c r="W20" s="220"/>
      <c r="X20" s="220"/>
      <c r="Y20" s="221"/>
      <c r="Z20" s="220"/>
      <c r="AA20" s="220"/>
      <c r="AB20" s="220"/>
      <c r="AC20" s="220"/>
      <c r="AD20" s="220"/>
      <c r="AE20" s="220"/>
      <c r="AF20" s="220"/>
      <c r="AG20" s="220"/>
      <c r="AH20" s="220"/>
      <c r="AI20" s="220"/>
      <c r="AJ20" s="220"/>
      <c r="AK20" s="213"/>
      <c r="AL20" s="213"/>
      <c r="AM20" s="395" t="s">
        <v>213</v>
      </c>
      <c r="AN20" s="395" t="s">
        <v>212</v>
      </c>
      <c r="AO20" s="395" t="s">
        <v>213</v>
      </c>
      <c r="AP20" s="395"/>
      <c r="AQ20" s="395" t="s">
        <v>238</v>
      </c>
      <c r="AR20" s="20"/>
      <c r="AS20">
        <v>18</v>
      </c>
      <c r="AT20" s="207" t="s">
        <v>136</v>
      </c>
    </row>
    <row r="21" spans="1:46" ht="17.25" customHeight="1" thickTop="1" thickBot="1" x14ac:dyDescent="0.3">
      <c r="A21" s="392">
        <v>19</v>
      </c>
      <c r="B21" s="210" t="s">
        <v>2</v>
      </c>
      <c r="C21" s="210" t="s">
        <v>135</v>
      </c>
      <c r="D21" s="211">
        <v>45928</v>
      </c>
      <c r="E21" s="212" t="str">
        <f t="shared" si="0"/>
        <v>neděle</v>
      </c>
      <c r="F21" s="393">
        <v>0.66666666666666663</v>
      </c>
      <c r="G21" s="394">
        <v>1</v>
      </c>
      <c r="H21" s="394">
        <v>1</v>
      </c>
      <c r="I21" s="213" t="s">
        <v>38</v>
      </c>
      <c r="J21" s="214"/>
      <c r="K21" s="213"/>
      <c r="L21" s="213"/>
      <c r="M21" s="213"/>
      <c r="N21" s="213"/>
      <c r="O21" s="213"/>
      <c r="P21" s="215"/>
      <c r="Q21" s="215"/>
      <c r="R21" s="217"/>
      <c r="S21" s="222"/>
      <c r="T21" s="219"/>
      <c r="U21" s="220"/>
      <c r="V21" s="220"/>
      <c r="W21" s="220"/>
      <c r="X21" s="220"/>
      <c r="Y21" s="221"/>
      <c r="Z21" s="220"/>
      <c r="AA21" s="220"/>
      <c r="AB21" s="220"/>
      <c r="AC21" s="220"/>
      <c r="AD21" s="220"/>
      <c r="AE21" s="220"/>
      <c r="AF21" s="220"/>
      <c r="AG21" s="220"/>
      <c r="AH21" s="220"/>
      <c r="AI21" s="220"/>
      <c r="AJ21" s="220"/>
      <c r="AK21" s="213"/>
      <c r="AL21" s="213"/>
      <c r="AM21" s="395" t="s">
        <v>223</v>
      </c>
      <c r="AN21" s="395" t="s">
        <v>212</v>
      </c>
      <c r="AO21" s="395" t="s">
        <v>117</v>
      </c>
      <c r="AP21" s="395"/>
      <c r="AQ21" s="395" t="s">
        <v>239</v>
      </c>
      <c r="AR21" s="20"/>
    </row>
    <row r="22" spans="1:46" ht="17.25" customHeight="1" thickTop="1" thickBot="1" x14ac:dyDescent="0.3">
      <c r="A22" s="392">
        <v>20</v>
      </c>
      <c r="B22" s="247" t="s">
        <v>4</v>
      </c>
      <c r="C22" s="247" t="s">
        <v>136</v>
      </c>
      <c r="D22" s="211">
        <v>45927</v>
      </c>
      <c r="E22" s="212" t="str">
        <f t="shared" si="0"/>
        <v>sobota</v>
      </c>
      <c r="F22" s="406">
        <v>0.72916666666666663</v>
      </c>
      <c r="G22" s="407">
        <v>1</v>
      </c>
      <c r="H22" s="407">
        <v>1</v>
      </c>
      <c r="I22" s="213" t="s">
        <v>38</v>
      </c>
      <c r="J22" s="214"/>
      <c r="K22" s="213"/>
      <c r="L22" s="213"/>
      <c r="M22" s="213"/>
      <c r="N22" s="213"/>
      <c r="O22" s="213"/>
      <c r="P22" s="215"/>
      <c r="Q22" s="215"/>
      <c r="R22" s="217"/>
      <c r="S22" s="222"/>
      <c r="T22" s="219"/>
      <c r="U22" s="220"/>
      <c r="V22" s="220"/>
      <c r="W22" s="220"/>
      <c r="X22" s="220"/>
      <c r="Y22" s="221"/>
      <c r="Z22" s="220"/>
      <c r="AA22" s="220"/>
      <c r="AB22" s="220"/>
      <c r="AC22" s="220"/>
      <c r="AD22" s="220"/>
      <c r="AE22" s="220"/>
      <c r="AF22" s="220"/>
      <c r="AG22" s="220"/>
      <c r="AH22" s="220"/>
      <c r="AI22" s="220"/>
      <c r="AJ22" s="220"/>
      <c r="AK22" s="213"/>
      <c r="AL22" s="213"/>
      <c r="AM22" s="395" t="s">
        <v>223</v>
      </c>
      <c r="AN22" s="395" t="s">
        <v>207</v>
      </c>
      <c r="AO22" s="395" t="s">
        <v>206</v>
      </c>
      <c r="AP22" s="395"/>
      <c r="AQ22" s="395" t="s">
        <v>240</v>
      </c>
      <c r="AR22" s="20"/>
    </row>
    <row r="23" spans="1:46" ht="17.25" customHeight="1" thickTop="1" thickBot="1" x14ac:dyDescent="0.3">
      <c r="A23" s="411">
        <v>21</v>
      </c>
      <c r="B23" s="60" t="s">
        <v>101</v>
      </c>
      <c r="C23" s="60" t="s">
        <v>9</v>
      </c>
      <c r="D23" s="241">
        <v>45928</v>
      </c>
      <c r="E23" s="242" t="str">
        <f t="shared" si="0"/>
        <v>neděle</v>
      </c>
      <c r="F23" s="412">
        <v>0.70833333333333337</v>
      </c>
      <c r="G23" s="413">
        <v>1</v>
      </c>
      <c r="H23" s="413">
        <v>1</v>
      </c>
      <c r="I23" s="61" t="s">
        <v>38</v>
      </c>
      <c r="J23" s="62"/>
      <c r="K23" s="61"/>
      <c r="L23" s="61"/>
      <c r="M23" s="61"/>
      <c r="N23" s="61"/>
      <c r="O23" s="61"/>
      <c r="P23" s="63"/>
      <c r="Q23" s="63"/>
      <c r="R23" s="243"/>
      <c r="S23" s="244"/>
      <c r="T23" s="245"/>
      <c r="U23" s="64"/>
      <c r="V23" s="64"/>
      <c r="W23" s="64"/>
      <c r="X23" s="64"/>
      <c r="Y23" s="65"/>
      <c r="Z23" s="64"/>
      <c r="AA23" s="64"/>
      <c r="AB23" s="64"/>
      <c r="AC23" s="64"/>
      <c r="AD23" s="64"/>
      <c r="AE23" s="64"/>
      <c r="AF23" s="64"/>
      <c r="AG23" s="64"/>
      <c r="AH23" s="64"/>
      <c r="AI23" s="64"/>
      <c r="AJ23" s="64"/>
      <c r="AK23" s="61"/>
      <c r="AL23" s="61"/>
      <c r="AM23" s="66" t="s">
        <v>222</v>
      </c>
      <c r="AN23" s="66" t="s">
        <v>213</v>
      </c>
      <c r="AO23" s="66" t="s">
        <v>236</v>
      </c>
      <c r="AP23" s="66"/>
      <c r="AQ23" s="66" t="s">
        <v>237</v>
      </c>
      <c r="AR23" s="20"/>
    </row>
    <row r="24" spans="1:46" ht="17.25" customHeight="1" thickTop="1" thickBot="1" x14ac:dyDescent="0.3">
      <c r="A24" s="392">
        <v>22</v>
      </c>
      <c r="B24" s="210" t="s">
        <v>12</v>
      </c>
      <c r="C24" s="210" t="s">
        <v>102</v>
      </c>
      <c r="D24" s="211">
        <v>45927</v>
      </c>
      <c r="E24" s="212" t="str">
        <f t="shared" si="0"/>
        <v>sobota</v>
      </c>
      <c r="F24" s="393">
        <v>0.72916666666666663</v>
      </c>
      <c r="G24" s="394">
        <v>1</v>
      </c>
      <c r="H24" s="394">
        <v>1</v>
      </c>
      <c r="I24" s="213" t="s">
        <v>38</v>
      </c>
      <c r="J24" s="214"/>
      <c r="K24" s="213"/>
      <c r="L24" s="213"/>
      <c r="M24" s="213"/>
      <c r="N24" s="213"/>
      <c r="O24" s="213"/>
      <c r="P24" s="215"/>
      <c r="Q24" s="215"/>
      <c r="R24" s="217"/>
      <c r="S24" s="222"/>
      <c r="T24" s="219"/>
      <c r="U24" s="220"/>
      <c r="V24" s="220"/>
      <c r="W24" s="220"/>
      <c r="X24" s="220"/>
      <c r="Y24" s="221"/>
      <c r="Z24" s="220"/>
      <c r="AA24" s="220"/>
      <c r="AB24" s="220"/>
      <c r="AC24" s="220"/>
      <c r="AD24" s="220"/>
      <c r="AE24" s="220"/>
      <c r="AF24" s="220"/>
      <c r="AG24" s="220"/>
      <c r="AH24" s="220"/>
      <c r="AI24" s="220"/>
      <c r="AJ24" s="220"/>
      <c r="AK24" s="213"/>
      <c r="AL24" s="213"/>
      <c r="AM24" s="395" t="s">
        <v>117</v>
      </c>
      <c r="AN24" s="395" t="s">
        <v>210</v>
      </c>
      <c r="AO24" s="395" t="s">
        <v>210</v>
      </c>
      <c r="AP24" s="395"/>
      <c r="AQ24" s="395" t="s">
        <v>241</v>
      </c>
      <c r="AR24" s="20"/>
    </row>
    <row r="25" spans="1:46" ht="17.25" customHeight="1" thickTop="1" thickBot="1" x14ac:dyDescent="0.3">
      <c r="A25" s="392">
        <v>23</v>
      </c>
      <c r="B25" s="210" t="s">
        <v>6</v>
      </c>
      <c r="C25" s="210" t="s">
        <v>124</v>
      </c>
      <c r="D25" s="211">
        <v>45927</v>
      </c>
      <c r="E25" s="212" t="str">
        <f t="shared" si="0"/>
        <v>sobota</v>
      </c>
      <c r="F25" s="393">
        <v>0.70833333333333337</v>
      </c>
      <c r="G25" s="394">
        <v>1</v>
      </c>
      <c r="H25" s="394">
        <v>1</v>
      </c>
      <c r="I25" s="213" t="s">
        <v>38</v>
      </c>
      <c r="J25" s="214"/>
      <c r="K25" s="213"/>
      <c r="L25" s="213"/>
      <c r="M25" s="213"/>
      <c r="N25" s="213"/>
      <c r="O25" s="213"/>
      <c r="P25" s="215"/>
      <c r="Q25" s="215"/>
      <c r="R25" s="217"/>
      <c r="S25" s="222"/>
      <c r="T25" s="219"/>
      <c r="U25" s="220"/>
      <c r="V25" s="220"/>
      <c r="W25" s="220"/>
      <c r="X25" s="220"/>
      <c r="Y25" s="221"/>
      <c r="Z25" s="220"/>
      <c r="AA25" s="220"/>
      <c r="AB25" s="220"/>
      <c r="AC25" s="220"/>
      <c r="AD25" s="220"/>
      <c r="AE25" s="220"/>
      <c r="AF25" s="220"/>
      <c r="AG25" s="220"/>
      <c r="AH25" s="220"/>
      <c r="AI25" s="220"/>
      <c r="AJ25" s="220"/>
      <c r="AK25" s="213"/>
      <c r="AL25" s="213"/>
      <c r="AM25" s="395" t="s">
        <v>221</v>
      </c>
      <c r="AN25" s="395" t="s">
        <v>212</v>
      </c>
      <c r="AO25" s="395" t="s">
        <v>219</v>
      </c>
      <c r="AP25" s="395"/>
      <c r="AQ25" s="395" t="s">
        <v>242</v>
      </c>
      <c r="AR25" s="20"/>
    </row>
    <row r="26" spans="1:46" ht="17.25" customHeight="1" thickTop="1" thickBot="1" x14ac:dyDescent="0.3">
      <c r="A26" s="408">
        <v>24</v>
      </c>
      <c r="B26" s="248" t="s">
        <v>14</v>
      </c>
      <c r="C26" s="248" t="s">
        <v>197</v>
      </c>
      <c r="D26" s="211">
        <v>45927</v>
      </c>
      <c r="E26" s="212" t="str">
        <f t="shared" si="0"/>
        <v>sobota</v>
      </c>
      <c r="F26" s="409">
        <v>0.70833333333333337</v>
      </c>
      <c r="G26" s="410">
        <v>1</v>
      </c>
      <c r="H26" s="410">
        <v>1</v>
      </c>
      <c r="I26" s="213" t="s">
        <v>38</v>
      </c>
      <c r="J26" s="249"/>
      <c r="K26" s="250"/>
      <c r="L26" s="250"/>
      <c r="M26" s="250"/>
      <c r="N26" s="250"/>
      <c r="O26" s="250"/>
      <c r="P26" s="251"/>
      <c r="Q26" s="251"/>
      <c r="R26" s="252"/>
      <c r="S26" s="253"/>
      <c r="T26" s="254"/>
      <c r="U26" s="255"/>
      <c r="V26" s="255"/>
      <c r="W26" s="255"/>
      <c r="X26" s="255"/>
      <c r="Y26" s="256"/>
      <c r="Z26" s="255"/>
      <c r="AA26" s="255"/>
      <c r="AB26" s="255"/>
      <c r="AC26" s="255"/>
      <c r="AD26" s="255"/>
      <c r="AE26" s="255"/>
      <c r="AF26" s="255"/>
      <c r="AG26" s="255"/>
      <c r="AH26" s="255"/>
      <c r="AI26" s="255"/>
      <c r="AJ26" s="255"/>
      <c r="AK26" s="250"/>
      <c r="AL26" s="250"/>
      <c r="AM26" s="395" t="s">
        <v>117</v>
      </c>
      <c r="AN26" s="395" t="s">
        <v>210</v>
      </c>
      <c r="AO26" s="395" t="s">
        <v>221</v>
      </c>
      <c r="AP26" s="395"/>
      <c r="AQ26" s="395" t="s">
        <v>243</v>
      </c>
      <c r="AR26" s="20"/>
    </row>
    <row r="27" spans="1:46" ht="17.25" customHeight="1" thickBot="1" x14ac:dyDescent="0.3">
      <c r="A27" s="308">
        <v>25</v>
      </c>
      <c r="B27" s="309" t="s">
        <v>9</v>
      </c>
      <c r="C27" s="309" t="s">
        <v>11</v>
      </c>
      <c r="D27" s="310">
        <v>45934</v>
      </c>
      <c r="E27" s="67" t="str">
        <f t="shared" si="0"/>
        <v>sobota</v>
      </c>
      <c r="F27" s="419">
        <v>0.75</v>
      </c>
      <c r="G27" s="420">
        <v>1</v>
      </c>
      <c r="H27" s="420">
        <v>1</v>
      </c>
      <c r="I27" s="68" t="s">
        <v>127</v>
      </c>
      <c r="J27" s="311"/>
      <c r="K27" s="312"/>
      <c r="L27" s="312"/>
      <c r="M27" s="312"/>
      <c r="N27" s="312"/>
      <c r="O27" s="313"/>
      <c r="P27" s="313"/>
      <c r="Q27" s="313"/>
      <c r="R27" s="314"/>
      <c r="S27" s="315"/>
      <c r="T27" s="316"/>
      <c r="U27" s="317"/>
      <c r="V27" s="317"/>
      <c r="W27" s="317"/>
      <c r="X27" s="317"/>
      <c r="Y27" s="318"/>
      <c r="Z27" s="317"/>
      <c r="AA27" s="317"/>
      <c r="AB27" s="317"/>
      <c r="AC27" s="317"/>
      <c r="AD27" s="317"/>
      <c r="AE27" s="317"/>
      <c r="AF27" s="317"/>
      <c r="AG27" s="317"/>
      <c r="AH27" s="317"/>
      <c r="AI27" s="317"/>
      <c r="AJ27" s="317"/>
      <c r="AK27" s="312"/>
      <c r="AL27" s="312"/>
      <c r="AM27" s="421" t="s">
        <v>207</v>
      </c>
      <c r="AN27" s="421" t="s">
        <v>207</v>
      </c>
      <c r="AO27" s="421" t="s">
        <v>207</v>
      </c>
      <c r="AP27" s="73"/>
      <c r="AQ27" s="421" t="s">
        <v>234</v>
      </c>
      <c r="AR27" s="20"/>
    </row>
    <row r="28" spans="1:46" ht="17.25" customHeight="1" thickTop="1" thickBot="1" x14ac:dyDescent="0.3">
      <c r="A28" s="48">
        <v>26</v>
      </c>
      <c r="B28" s="239" t="s">
        <v>4</v>
      </c>
      <c r="C28" s="239" t="s">
        <v>7</v>
      </c>
      <c r="D28" s="258">
        <v>45934</v>
      </c>
      <c r="E28" s="230" t="str">
        <f t="shared" si="0"/>
        <v>sobota</v>
      </c>
      <c r="F28" s="400">
        <v>0.72916666666666663</v>
      </c>
      <c r="G28" s="401">
        <v>1</v>
      </c>
      <c r="H28" s="401">
        <v>1</v>
      </c>
      <c r="I28" s="231" t="s">
        <v>127</v>
      </c>
      <c r="J28" s="232"/>
      <c r="K28" s="231"/>
      <c r="L28" s="231"/>
      <c r="M28" s="231"/>
      <c r="N28" s="231"/>
      <c r="O28" s="231"/>
      <c r="P28" s="233"/>
      <c r="Q28" s="233"/>
      <c r="R28" s="234"/>
      <c r="S28" s="235"/>
      <c r="T28" s="236"/>
      <c r="U28" s="237"/>
      <c r="V28" s="237"/>
      <c r="W28" s="237"/>
      <c r="X28" s="237"/>
      <c r="Y28" s="238"/>
      <c r="Z28" s="237"/>
      <c r="AA28" s="237"/>
      <c r="AB28" s="237"/>
      <c r="AC28" s="237"/>
      <c r="AD28" s="237"/>
      <c r="AE28" s="237"/>
      <c r="AF28" s="237"/>
      <c r="AG28" s="237"/>
      <c r="AH28" s="237"/>
      <c r="AI28" s="237"/>
      <c r="AJ28" s="237"/>
      <c r="AK28" s="231"/>
      <c r="AL28" s="231"/>
      <c r="AM28" s="399" t="s">
        <v>212</v>
      </c>
      <c r="AN28" s="399" t="s">
        <v>244</v>
      </c>
      <c r="AO28" s="399" t="s">
        <v>210</v>
      </c>
      <c r="AP28" s="399"/>
      <c r="AQ28" s="399" t="s">
        <v>245</v>
      </c>
      <c r="AR28" s="20"/>
    </row>
    <row r="29" spans="1:46" ht="17.25" customHeight="1" thickTop="1" thickBot="1" x14ac:dyDescent="0.3">
      <c r="A29" s="48">
        <v>27</v>
      </c>
      <c r="B29" s="239" t="s">
        <v>101</v>
      </c>
      <c r="C29" s="239" t="s">
        <v>15</v>
      </c>
      <c r="D29" s="258">
        <v>45935</v>
      </c>
      <c r="E29" s="230" t="str">
        <f t="shared" si="0"/>
        <v>neděle</v>
      </c>
      <c r="F29" s="400">
        <v>0.70833333333333337</v>
      </c>
      <c r="G29" s="401">
        <v>1</v>
      </c>
      <c r="H29" s="401">
        <v>1</v>
      </c>
      <c r="I29" s="231" t="s">
        <v>127</v>
      </c>
      <c r="J29" s="232"/>
      <c r="K29" s="231"/>
      <c r="L29" s="231"/>
      <c r="M29" s="231"/>
      <c r="N29" s="231"/>
      <c r="O29" s="231"/>
      <c r="P29" s="233"/>
      <c r="Q29" s="233"/>
      <c r="R29" s="234"/>
      <c r="S29" s="235"/>
      <c r="T29" s="236"/>
      <c r="U29" s="237"/>
      <c r="V29" s="237"/>
      <c r="W29" s="237"/>
      <c r="X29" s="237"/>
      <c r="Y29" s="238"/>
      <c r="Z29" s="237"/>
      <c r="AA29" s="237"/>
      <c r="AB29" s="237"/>
      <c r="AC29" s="237"/>
      <c r="AD29" s="237"/>
      <c r="AE29" s="237"/>
      <c r="AF29" s="237"/>
      <c r="AG29" s="237"/>
      <c r="AH29" s="237"/>
      <c r="AI29" s="237"/>
      <c r="AJ29" s="237"/>
      <c r="AK29" s="231"/>
      <c r="AL29" s="231"/>
      <c r="AM29" s="399" t="s">
        <v>207</v>
      </c>
      <c r="AN29" s="399" t="s">
        <v>219</v>
      </c>
      <c r="AO29" s="399" t="s">
        <v>212</v>
      </c>
      <c r="AP29" s="399"/>
      <c r="AQ29" s="399" t="s">
        <v>249</v>
      </c>
      <c r="AR29" s="20"/>
    </row>
    <row r="30" spans="1:46" ht="17.25" customHeight="1" thickTop="1" thickBot="1" x14ac:dyDescent="0.3">
      <c r="A30" s="48">
        <v>28</v>
      </c>
      <c r="B30" s="239" t="s">
        <v>12</v>
      </c>
      <c r="C30" s="239" t="s">
        <v>14</v>
      </c>
      <c r="D30" s="258">
        <v>45934</v>
      </c>
      <c r="E30" s="230" t="str">
        <f t="shared" si="0"/>
        <v>sobota</v>
      </c>
      <c r="F30" s="400">
        <v>0.72916666666666663</v>
      </c>
      <c r="G30" s="401">
        <v>1</v>
      </c>
      <c r="H30" s="401">
        <v>1</v>
      </c>
      <c r="I30" s="231" t="s">
        <v>127</v>
      </c>
      <c r="J30" s="232"/>
      <c r="K30" s="231"/>
      <c r="L30" s="231"/>
      <c r="M30" s="231"/>
      <c r="N30" s="231"/>
      <c r="O30" s="231"/>
      <c r="P30" s="233"/>
      <c r="Q30" s="233"/>
      <c r="R30" s="234"/>
      <c r="S30" s="235"/>
      <c r="T30" s="236"/>
      <c r="U30" s="237"/>
      <c r="V30" s="237"/>
      <c r="W30" s="237"/>
      <c r="X30" s="237"/>
      <c r="Y30" s="238"/>
      <c r="Z30" s="237"/>
      <c r="AA30" s="237"/>
      <c r="AB30" s="237"/>
      <c r="AC30" s="237"/>
      <c r="AD30" s="237"/>
      <c r="AE30" s="237"/>
      <c r="AF30" s="237"/>
      <c r="AG30" s="237"/>
      <c r="AH30" s="237"/>
      <c r="AI30" s="237"/>
      <c r="AJ30" s="237"/>
      <c r="AK30" s="231"/>
      <c r="AL30" s="231"/>
      <c r="AM30" s="399" t="s">
        <v>246</v>
      </c>
      <c r="AN30" s="399" t="s">
        <v>117</v>
      </c>
      <c r="AO30" s="399" t="s">
        <v>210</v>
      </c>
      <c r="AP30" s="399"/>
      <c r="AQ30" s="399" t="s">
        <v>237</v>
      </c>
      <c r="AR30" s="20"/>
    </row>
    <row r="31" spans="1:46" ht="17.25" customHeight="1" thickTop="1" thickBot="1" x14ac:dyDescent="0.3">
      <c r="A31" s="48">
        <v>29</v>
      </c>
      <c r="B31" s="239" t="s">
        <v>6</v>
      </c>
      <c r="C31" s="239" t="s">
        <v>2</v>
      </c>
      <c r="D31" s="258">
        <v>45934</v>
      </c>
      <c r="E31" s="230" t="str">
        <f t="shared" si="0"/>
        <v>sobota</v>
      </c>
      <c r="F31" s="400">
        <v>0.72916666666666663</v>
      </c>
      <c r="G31" s="401">
        <v>1</v>
      </c>
      <c r="H31" s="401">
        <v>1</v>
      </c>
      <c r="I31" s="231" t="s">
        <v>127</v>
      </c>
      <c r="J31" s="232"/>
      <c r="K31" s="231"/>
      <c r="L31" s="231"/>
      <c r="M31" s="231"/>
      <c r="N31" s="231"/>
      <c r="O31" s="231"/>
      <c r="P31" s="233"/>
      <c r="Q31" s="233"/>
      <c r="R31" s="234"/>
      <c r="S31" s="235"/>
      <c r="T31" s="236"/>
      <c r="U31" s="237"/>
      <c r="V31" s="237"/>
      <c r="W31" s="237"/>
      <c r="X31" s="237"/>
      <c r="Y31" s="238"/>
      <c r="Z31" s="237"/>
      <c r="AA31" s="237"/>
      <c r="AB31" s="237"/>
      <c r="AC31" s="237"/>
      <c r="AD31" s="237"/>
      <c r="AE31" s="237"/>
      <c r="AF31" s="237"/>
      <c r="AG31" s="237"/>
      <c r="AH31" s="237"/>
      <c r="AI31" s="237"/>
      <c r="AJ31" s="237"/>
      <c r="AK31" s="231"/>
      <c r="AL31" s="231"/>
      <c r="AM31" s="399" t="s">
        <v>236</v>
      </c>
      <c r="AN31" s="399" t="s">
        <v>221</v>
      </c>
      <c r="AO31" s="399" t="s">
        <v>234</v>
      </c>
      <c r="AP31" s="399"/>
      <c r="AQ31" s="399" t="s">
        <v>235</v>
      </c>
      <c r="AR31" s="20"/>
    </row>
    <row r="32" spans="1:46" ht="17.25" customHeight="1" thickTop="1" thickBot="1" x14ac:dyDescent="0.3">
      <c r="A32" s="48">
        <v>30</v>
      </c>
      <c r="B32" s="239" t="s">
        <v>124</v>
      </c>
      <c r="C32" s="239" t="s">
        <v>135</v>
      </c>
      <c r="D32" s="258">
        <v>45935</v>
      </c>
      <c r="E32" s="230" t="str">
        <f t="shared" si="0"/>
        <v>neděle</v>
      </c>
      <c r="F32" s="400">
        <v>0.72916666666666663</v>
      </c>
      <c r="G32" s="401">
        <v>1</v>
      </c>
      <c r="H32" s="401">
        <v>1</v>
      </c>
      <c r="I32" s="231" t="s">
        <v>127</v>
      </c>
      <c r="J32" s="232"/>
      <c r="K32" s="231"/>
      <c r="L32" s="231"/>
      <c r="M32" s="231"/>
      <c r="N32" s="231"/>
      <c r="O32" s="231"/>
      <c r="P32" s="233"/>
      <c r="Q32" s="231"/>
      <c r="R32" s="234"/>
      <c r="S32" s="259"/>
      <c r="T32" s="236"/>
      <c r="U32" s="237"/>
      <c r="V32" s="237"/>
      <c r="W32" s="237"/>
      <c r="X32" s="237"/>
      <c r="Y32" s="238"/>
      <c r="Z32" s="237"/>
      <c r="AA32" s="237"/>
      <c r="AB32" s="237"/>
      <c r="AC32" s="237"/>
      <c r="AD32" s="237"/>
      <c r="AE32" s="237"/>
      <c r="AF32" s="237"/>
      <c r="AG32" s="237"/>
      <c r="AH32" s="237"/>
      <c r="AI32" s="237"/>
      <c r="AJ32" s="237"/>
      <c r="AK32" s="231"/>
      <c r="AL32" s="231"/>
      <c r="AM32" s="399" t="s">
        <v>216</v>
      </c>
      <c r="AN32" s="399" t="s">
        <v>117</v>
      </c>
      <c r="AO32" s="399" t="s">
        <v>117</v>
      </c>
      <c r="AP32" s="399"/>
      <c r="AQ32" s="399" t="s">
        <v>250</v>
      </c>
      <c r="AR32" s="20"/>
    </row>
    <row r="33" spans="1:44" ht="17.25" customHeight="1" thickTop="1" thickBot="1" x14ac:dyDescent="0.3">
      <c r="A33" s="48">
        <v>31</v>
      </c>
      <c r="B33" s="228" t="s">
        <v>136</v>
      </c>
      <c r="C33" s="228" t="s">
        <v>204</v>
      </c>
      <c r="D33" s="258">
        <v>45934</v>
      </c>
      <c r="E33" s="230" t="str">
        <f t="shared" si="0"/>
        <v>sobota</v>
      </c>
      <c r="F33" s="397">
        <v>0.5625</v>
      </c>
      <c r="G33" s="398">
        <v>1</v>
      </c>
      <c r="H33" s="398">
        <v>1</v>
      </c>
      <c r="I33" s="231" t="s">
        <v>127</v>
      </c>
      <c r="J33" s="232"/>
      <c r="K33" s="231"/>
      <c r="L33" s="231"/>
      <c r="M33" s="231"/>
      <c r="N33" s="231"/>
      <c r="O33" s="231"/>
      <c r="P33" s="233"/>
      <c r="Q33" s="233"/>
      <c r="R33" s="234"/>
      <c r="S33" s="235"/>
      <c r="T33" s="236"/>
      <c r="U33" s="237"/>
      <c r="V33" s="237"/>
      <c r="W33" s="237"/>
      <c r="X33" s="237"/>
      <c r="Y33" s="238"/>
      <c r="Z33" s="237"/>
      <c r="AA33" s="237"/>
      <c r="AB33" s="237"/>
      <c r="AC33" s="237"/>
      <c r="AD33" s="237"/>
      <c r="AE33" s="237"/>
      <c r="AF33" s="237"/>
      <c r="AG33" s="237"/>
      <c r="AH33" s="237"/>
      <c r="AI33" s="237"/>
      <c r="AJ33" s="237"/>
      <c r="AK33" s="231"/>
      <c r="AL33" s="231"/>
      <c r="AM33" s="399" t="s">
        <v>117</v>
      </c>
      <c r="AN33" s="399" t="s">
        <v>234</v>
      </c>
      <c r="AO33" s="399" t="s">
        <v>117</v>
      </c>
      <c r="AP33" s="399"/>
      <c r="AQ33" s="399" t="s">
        <v>223</v>
      </c>
      <c r="AR33" s="20"/>
    </row>
    <row r="34" spans="1:44" ht="17.25" customHeight="1" thickTop="1" thickBot="1" x14ac:dyDescent="0.3">
      <c r="A34" s="51">
        <v>32</v>
      </c>
      <c r="B34" s="260" t="s">
        <v>102</v>
      </c>
      <c r="C34" s="260" t="s">
        <v>197</v>
      </c>
      <c r="D34" s="258">
        <v>45934</v>
      </c>
      <c r="E34" s="230" t="str">
        <f t="shared" si="0"/>
        <v>sobota</v>
      </c>
      <c r="F34" s="417">
        <v>0.80208333333333337</v>
      </c>
      <c r="G34" s="418">
        <v>1</v>
      </c>
      <c r="H34" s="418">
        <v>1</v>
      </c>
      <c r="I34" s="231" t="s">
        <v>127</v>
      </c>
      <c r="J34" s="261"/>
      <c r="K34" s="262"/>
      <c r="L34" s="262"/>
      <c r="M34" s="262"/>
      <c r="N34" s="262"/>
      <c r="O34" s="262"/>
      <c r="P34" s="263"/>
      <c r="Q34" s="263"/>
      <c r="R34" s="264"/>
      <c r="S34" s="265"/>
      <c r="T34" s="266"/>
      <c r="U34" s="267"/>
      <c r="V34" s="267"/>
      <c r="W34" s="267"/>
      <c r="X34" s="267"/>
      <c r="Y34" s="268"/>
      <c r="Z34" s="267"/>
      <c r="AA34" s="267"/>
      <c r="AB34" s="267"/>
      <c r="AC34" s="267"/>
      <c r="AD34" s="267"/>
      <c r="AE34" s="267"/>
      <c r="AF34" s="267"/>
      <c r="AG34" s="267"/>
      <c r="AH34" s="267"/>
      <c r="AI34" s="267"/>
      <c r="AJ34" s="267"/>
      <c r="AK34" s="262"/>
      <c r="AL34" s="262"/>
      <c r="AM34" s="399" t="s">
        <v>208</v>
      </c>
      <c r="AN34" s="399" t="s">
        <v>247</v>
      </c>
      <c r="AO34" s="399" t="s">
        <v>226</v>
      </c>
      <c r="AP34" s="399"/>
      <c r="AQ34" s="399" t="s">
        <v>248</v>
      </c>
      <c r="AR34" s="20"/>
    </row>
    <row r="35" spans="1:44" ht="17.25" customHeight="1" thickBot="1" x14ac:dyDescent="0.3">
      <c r="A35" s="49">
        <v>33</v>
      </c>
      <c r="B35" s="269" t="s">
        <v>11</v>
      </c>
      <c r="C35" s="269" t="s">
        <v>4</v>
      </c>
      <c r="D35" s="270">
        <v>45941</v>
      </c>
      <c r="E35" s="212" t="str">
        <f t="shared" si="0"/>
        <v>sobota</v>
      </c>
      <c r="F35" s="422">
        <v>0.6875</v>
      </c>
      <c r="G35" s="423">
        <v>1</v>
      </c>
      <c r="H35" s="423">
        <v>1</v>
      </c>
      <c r="I35" s="213" t="s">
        <v>99</v>
      </c>
      <c r="J35" s="271"/>
      <c r="K35" s="272"/>
      <c r="L35" s="272"/>
      <c r="M35" s="272"/>
      <c r="N35" s="272"/>
      <c r="O35" s="272"/>
      <c r="P35" s="273"/>
      <c r="Q35" s="273"/>
      <c r="R35" s="274"/>
      <c r="S35" s="275"/>
      <c r="T35" s="276"/>
      <c r="U35" s="277"/>
      <c r="V35" s="277"/>
      <c r="W35" s="277"/>
      <c r="X35" s="277"/>
      <c r="Y35" s="278"/>
      <c r="Z35" s="277"/>
      <c r="AA35" s="277"/>
      <c r="AB35" s="277"/>
      <c r="AC35" s="277"/>
      <c r="AD35" s="277"/>
      <c r="AE35" s="277"/>
      <c r="AF35" s="277"/>
      <c r="AG35" s="277"/>
      <c r="AH35" s="277"/>
      <c r="AI35" s="277"/>
      <c r="AJ35" s="277"/>
      <c r="AK35" s="272"/>
      <c r="AL35" s="272"/>
      <c r="AM35" s="424" t="s">
        <v>246</v>
      </c>
      <c r="AN35" s="424" t="s">
        <v>207</v>
      </c>
      <c r="AO35" s="424" t="s">
        <v>234</v>
      </c>
      <c r="AP35" s="395"/>
      <c r="AQ35" s="424" t="s">
        <v>251</v>
      </c>
      <c r="AR35" s="20"/>
    </row>
    <row r="36" spans="1:44" ht="17.25" customHeight="1" thickTop="1" thickBot="1" x14ac:dyDescent="0.3">
      <c r="A36" s="319">
        <v>34</v>
      </c>
      <c r="B36" s="60" t="s">
        <v>7</v>
      </c>
      <c r="C36" s="60" t="s">
        <v>9</v>
      </c>
      <c r="D36" s="241">
        <v>45942</v>
      </c>
      <c r="E36" s="242" t="str">
        <f t="shared" si="0"/>
        <v>neděle</v>
      </c>
      <c r="F36" s="412">
        <v>0.72916666666666663</v>
      </c>
      <c r="G36" s="413">
        <v>1</v>
      </c>
      <c r="H36" s="413">
        <v>1</v>
      </c>
      <c r="I36" s="61" t="s">
        <v>99</v>
      </c>
      <c r="J36" s="62"/>
      <c r="K36" s="61"/>
      <c r="L36" s="61"/>
      <c r="M36" s="61"/>
      <c r="N36" s="61"/>
      <c r="O36" s="61"/>
      <c r="P36" s="63"/>
      <c r="Q36" s="63"/>
      <c r="R36" s="243"/>
      <c r="S36" s="244"/>
      <c r="T36" s="245"/>
      <c r="U36" s="64"/>
      <c r="V36" s="64"/>
      <c r="W36" s="64"/>
      <c r="X36" s="64"/>
      <c r="Y36" s="65"/>
      <c r="Z36" s="64"/>
      <c r="AA36" s="64"/>
      <c r="AB36" s="64"/>
      <c r="AC36" s="64"/>
      <c r="AD36" s="64"/>
      <c r="AE36" s="64"/>
      <c r="AF36" s="64"/>
      <c r="AG36" s="64"/>
      <c r="AH36" s="64"/>
      <c r="AI36" s="64"/>
      <c r="AJ36" s="64"/>
      <c r="AK36" s="61"/>
      <c r="AL36" s="61"/>
      <c r="AM36" s="66" t="s">
        <v>117</v>
      </c>
      <c r="AN36" s="66" t="s">
        <v>219</v>
      </c>
      <c r="AO36" s="66" t="s">
        <v>212</v>
      </c>
      <c r="AP36" s="66"/>
      <c r="AQ36" s="66" t="s">
        <v>222</v>
      </c>
      <c r="AR36" s="20"/>
    </row>
    <row r="37" spans="1:44" ht="17.25" customHeight="1" thickTop="1" thickBot="1" x14ac:dyDescent="0.3">
      <c r="A37" s="47">
        <v>35</v>
      </c>
      <c r="B37" s="210" t="s">
        <v>15</v>
      </c>
      <c r="C37" s="210" t="s">
        <v>102</v>
      </c>
      <c r="D37" s="211">
        <v>45941</v>
      </c>
      <c r="E37" s="212" t="str">
        <f t="shared" si="0"/>
        <v>sobota</v>
      </c>
      <c r="F37" s="393">
        <v>0.75</v>
      </c>
      <c r="G37" s="394">
        <v>1</v>
      </c>
      <c r="H37" s="394">
        <v>1</v>
      </c>
      <c r="I37" s="213" t="s">
        <v>99</v>
      </c>
      <c r="J37" s="214"/>
      <c r="K37" s="213"/>
      <c r="L37" s="213"/>
      <c r="M37" s="213"/>
      <c r="N37" s="213"/>
      <c r="O37" s="213"/>
      <c r="P37" s="215"/>
      <c r="Q37" s="215"/>
      <c r="R37" s="217"/>
      <c r="S37" s="222"/>
      <c r="T37" s="219"/>
      <c r="U37" s="220"/>
      <c r="V37" s="220"/>
      <c r="W37" s="220"/>
      <c r="X37" s="220"/>
      <c r="Y37" s="221"/>
      <c r="Z37" s="220"/>
      <c r="AA37" s="220"/>
      <c r="AB37" s="220"/>
      <c r="AC37" s="220"/>
      <c r="AD37" s="220"/>
      <c r="AE37" s="220"/>
      <c r="AF37" s="220"/>
      <c r="AG37" s="220"/>
      <c r="AH37" s="220"/>
      <c r="AI37" s="220"/>
      <c r="AJ37" s="220"/>
      <c r="AK37" s="213"/>
      <c r="AL37" s="213"/>
      <c r="AM37" s="395" t="s">
        <v>219</v>
      </c>
      <c r="AN37" s="395" t="s">
        <v>236</v>
      </c>
      <c r="AO37" s="395" t="s">
        <v>117</v>
      </c>
      <c r="AP37" s="395"/>
      <c r="AQ37" s="395" t="s">
        <v>215</v>
      </c>
      <c r="AR37" s="20"/>
    </row>
    <row r="38" spans="1:44" ht="17.25" customHeight="1" thickTop="1" thickBot="1" x14ac:dyDescent="0.3">
      <c r="A38" s="47">
        <v>36</v>
      </c>
      <c r="B38" s="210" t="s">
        <v>14</v>
      </c>
      <c r="C38" s="210" t="s">
        <v>124</v>
      </c>
      <c r="D38" s="211">
        <v>45941</v>
      </c>
      <c r="E38" s="212" t="str">
        <f t="shared" si="0"/>
        <v>sobota</v>
      </c>
      <c r="F38" s="393">
        <v>0.70833333333333337</v>
      </c>
      <c r="G38" s="394">
        <v>1</v>
      </c>
      <c r="H38" s="394">
        <v>1</v>
      </c>
      <c r="I38" s="213" t="s">
        <v>99</v>
      </c>
      <c r="J38" s="214"/>
      <c r="K38" s="213"/>
      <c r="L38" s="213"/>
      <c r="M38" s="213"/>
      <c r="N38" s="213"/>
      <c r="O38" s="213"/>
      <c r="P38" s="215"/>
      <c r="Q38" s="215"/>
      <c r="R38" s="217"/>
      <c r="S38" s="222"/>
      <c r="T38" s="219"/>
      <c r="U38" s="220"/>
      <c r="V38" s="220"/>
      <c r="W38" s="220"/>
      <c r="X38" s="220"/>
      <c r="Y38" s="221"/>
      <c r="Z38" s="220"/>
      <c r="AA38" s="220"/>
      <c r="AB38" s="220"/>
      <c r="AC38" s="220"/>
      <c r="AD38" s="220"/>
      <c r="AE38" s="220"/>
      <c r="AF38" s="220"/>
      <c r="AG38" s="220"/>
      <c r="AH38" s="220"/>
      <c r="AI38" s="220"/>
      <c r="AJ38" s="220"/>
      <c r="AK38" s="213"/>
      <c r="AL38" s="213"/>
      <c r="AM38" s="395" t="s">
        <v>219</v>
      </c>
      <c r="AN38" s="395" t="s">
        <v>218</v>
      </c>
      <c r="AO38" s="395" t="s">
        <v>212</v>
      </c>
      <c r="AP38" s="395"/>
      <c r="AQ38" s="395" t="s">
        <v>252</v>
      </c>
      <c r="AR38" s="20"/>
    </row>
    <row r="39" spans="1:44" ht="17.25" customHeight="1" thickTop="1" thickBot="1" x14ac:dyDescent="0.3">
      <c r="A39" s="47">
        <v>37</v>
      </c>
      <c r="B39" s="210" t="s">
        <v>2</v>
      </c>
      <c r="C39" s="210" t="s">
        <v>136</v>
      </c>
      <c r="D39" s="211">
        <v>45942</v>
      </c>
      <c r="E39" s="212" t="str">
        <f t="shared" si="0"/>
        <v>neděle</v>
      </c>
      <c r="F39" s="393">
        <v>0.66666666666666663</v>
      </c>
      <c r="G39" s="394">
        <v>1</v>
      </c>
      <c r="H39" s="394">
        <v>1</v>
      </c>
      <c r="I39" s="213" t="s">
        <v>99</v>
      </c>
      <c r="J39" s="214"/>
      <c r="K39" s="213"/>
      <c r="L39" s="213"/>
      <c r="M39" s="213"/>
      <c r="N39" s="213"/>
      <c r="O39" s="215"/>
      <c r="P39" s="216"/>
      <c r="Q39" s="213"/>
      <c r="R39" s="217"/>
      <c r="S39" s="222"/>
      <c r="T39" s="219"/>
      <c r="U39" s="220"/>
      <c r="V39" s="220"/>
      <c r="W39" s="220"/>
      <c r="X39" s="220"/>
      <c r="Y39" s="221"/>
      <c r="Z39" s="220"/>
      <c r="AA39" s="220"/>
      <c r="AB39" s="220"/>
      <c r="AC39" s="220"/>
      <c r="AD39" s="220"/>
      <c r="AE39" s="220"/>
      <c r="AF39" s="220"/>
      <c r="AG39" s="220"/>
      <c r="AH39" s="220"/>
      <c r="AI39" s="220"/>
      <c r="AJ39" s="220"/>
      <c r="AK39" s="213"/>
      <c r="AL39" s="213"/>
      <c r="AM39" s="395" t="s">
        <v>117</v>
      </c>
      <c r="AN39" s="395" t="s">
        <v>212</v>
      </c>
      <c r="AO39" s="395" t="s">
        <v>206</v>
      </c>
      <c r="AP39" s="395"/>
      <c r="AQ39" s="395" t="s">
        <v>223</v>
      </c>
      <c r="AR39" s="20"/>
    </row>
    <row r="40" spans="1:44" ht="17.25" customHeight="1" thickTop="1" thickBot="1" x14ac:dyDescent="0.3">
      <c r="A40" s="47">
        <v>38</v>
      </c>
      <c r="B40" s="210" t="s">
        <v>135</v>
      </c>
      <c r="C40" s="210" t="s">
        <v>12</v>
      </c>
      <c r="D40" s="211">
        <v>45940</v>
      </c>
      <c r="E40" s="212" t="str">
        <f t="shared" si="0"/>
        <v>pátek</v>
      </c>
      <c r="F40" s="393">
        <v>0.82291666666666663</v>
      </c>
      <c r="G40" s="394">
        <v>1</v>
      </c>
      <c r="H40" s="394">
        <v>1</v>
      </c>
      <c r="I40" s="213" t="s">
        <v>99</v>
      </c>
      <c r="J40" s="214"/>
      <c r="K40" s="213"/>
      <c r="L40" s="213"/>
      <c r="M40" s="213"/>
      <c r="N40" s="213"/>
      <c r="O40" s="213"/>
      <c r="P40" s="215"/>
      <c r="Q40" s="213"/>
      <c r="R40" s="217"/>
      <c r="S40" s="222"/>
      <c r="T40" s="219"/>
      <c r="U40" s="220"/>
      <c r="V40" s="220"/>
      <c r="W40" s="220"/>
      <c r="X40" s="220"/>
      <c r="Y40" s="221"/>
      <c r="Z40" s="220"/>
      <c r="AA40" s="220"/>
      <c r="AB40" s="220"/>
      <c r="AC40" s="220"/>
      <c r="AD40" s="220"/>
      <c r="AE40" s="220"/>
      <c r="AF40" s="220"/>
      <c r="AG40" s="220"/>
      <c r="AH40" s="220"/>
      <c r="AI40" s="220"/>
      <c r="AJ40" s="220"/>
      <c r="AK40" s="213"/>
      <c r="AL40" s="213"/>
      <c r="AM40" s="395" t="s">
        <v>221</v>
      </c>
      <c r="AN40" s="395" t="s">
        <v>219</v>
      </c>
      <c r="AO40" s="395" t="s">
        <v>212</v>
      </c>
      <c r="AP40" s="395"/>
      <c r="AQ40" s="395" t="s">
        <v>242</v>
      </c>
      <c r="AR40" s="20"/>
    </row>
    <row r="41" spans="1:44" ht="17.25" customHeight="1" thickTop="1" thickBot="1" x14ac:dyDescent="0.3">
      <c r="A41" s="47">
        <v>39</v>
      </c>
      <c r="B41" s="210" t="s">
        <v>204</v>
      </c>
      <c r="C41" s="210" t="s">
        <v>6</v>
      </c>
      <c r="D41" s="211">
        <v>45941</v>
      </c>
      <c r="E41" s="212" t="str">
        <f t="shared" si="0"/>
        <v>sobota</v>
      </c>
      <c r="F41" s="393">
        <v>0.70833333333333337</v>
      </c>
      <c r="G41" s="394">
        <v>1</v>
      </c>
      <c r="H41" s="394">
        <v>1</v>
      </c>
      <c r="I41" s="213" t="s">
        <v>99</v>
      </c>
      <c r="J41" s="214"/>
      <c r="K41" s="213"/>
      <c r="L41" s="213"/>
      <c r="M41" s="213"/>
      <c r="N41" s="213"/>
      <c r="O41" s="213"/>
      <c r="P41" s="215"/>
      <c r="Q41" s="213"/>
      <c r="R41" s="217"/>
      <c r="S41" s="222"/>
      <c r="T41" s="219"/>
      <c r="U41" s="220"/>
      <c r="V41" s="220"/>
      <c r="W41" s="220"/>
      <c r="X41" s="220"/>
      <c r="Y41" s="221"/>
      <c r="Z41" s="220"/>
      <c r="AA41" s="220"/>
      <c r="AB41" s="220"/>
      <c r="AC41" s="220"/>
      <c r="AD41" s="220"/>
      <c r="AE41" s="220"/>
      <c r="AF41" s="220"/>
      <c r="AG41" s="220"/>
      <c r="AH41" s="220"/>
      <c r="AI41" s="220"/>
      <c r="AJ41" s="220"/>
      <c r="AK41" s="213"/>
      <c r="AL41" s="213"/>
      <c r="AM41" s="395" t="s">
        <v>221</v>
      </c>
      <c r="AN41" s="395" t="s">
        <v>250</v>
      </c>
      <c r="AO41" s="395" t="s">
        <v>207</v>
      </c>
      <c r="AP41" s="395"/>
      <c r="AQ41" s="395" t="s">
        <v>253</v>
      </c>
      <c r="AR41" s="20"/>
    </row>
    <row r="42" spans="1:44" ht="17.25" customHeight="1" thickTop="1" thickBot="1" x14ac:dyDescent="0.3">
      <c r="A42" s="52">
        <v>40</v>
      </c>
      <c r="B42" s="279" t="s">
        <v>197</v>
      </c>
      <c r="C42" s="279" t="s">
        <v>101</v>
      </c>
      <c r="D42" s="280">
        <v>45941</v>
      </c>
      <c r="E42" s="212" t="str">
        <f t="shared" si="0"/>
        <v>sobota</v>
      </c>
      <c r="F42" s="409">
        <v>0.69791666666666663</v>
      </c>
      <c r="G42" s="425">
        <v>1</v>
      </c>
      <c r="H42" s="425">
        <v>1</v>
      </c>
      <c r="I42" s="213" t="s">
        <v>99</v>
      </c>
      <c r="J42" s="214"/>
      <c r="K42" s="213"/>
      <c r="L42" s="213"/>
      <c r="M42" s="213"/>
      <c r="N42" s="213"/>
      <c r="O42" s="213"/>
      <c r="P42" s="215"/>
      <c r="Q42" s="213"/>
      <c r="R42" s="281"/>
      <c r="S42" s="282"/>
      <c r="T42" s="283"/>
      <c r="U42" s="220"/>
      <c r="V42" s="220"/>
      <c r="W42" s="220"/>
      <c r="X42" s="220"/>
      <c r="Y42" s="221"/>
      <c r="Z42" s="220"/>
      <c r="AA42" s="220"/>
      <c r="AB42" s="220"/>
      <c r="AC42" s="220"/>
      <c r="AD42" s="220"/>
      <c r="AE42" s="220"/>
      <c r="AF42" s="220"/>
      <c r="AG42" s="220"/>
      <c r="AH42" s="220"/>
      <c r="AI42" s="220"/>
      <c r="AJ42" s="220"/>
      <c r="AK42" s="213"/>
      <c r="AL42" s="213"/>
      <c r="AM42" s="395" t="s">
        <v>246</v>
      </c>
      <c r="AN42" s="395" t="s">
        <v>236</v>
      </c>
      <c r="AO42" s="395" t="s">
        <v>209</v>
      </c>
      <c r="AP42" s="395"/>
      <c r="AQ42" s="395" t="s">
        <v>254</v>
      </c>
      <c r="AR42" s="20"/>
    </row>
    <row r="43" spans="1:44" ht="17.25" customHeight="1" thickBot="1" x14ac:dyDescent="0.3">
      <c r="A43" s="426">
        <v>41</v>
      </c>
      <c r="B43" s="293" t="s">
        <v>204</v>
      </c>
      <c r="C43" s="293" t="s">
        <v>135</v>
      </c>
      <c r="D43" s="258">
        <v>45948</v>
      </c>
      <c r="E43" s="230" t="str">
        <f t="shared" si="0"/>
        <v>sobota</v>
      </c>
      <c r="F43" s="414">
        <v>0.70833333333333337</v>
      </c>
      <c r="G43" s="427">
        <v>1</v>
      </c>
      <c r="H43" s="427">
        <v>1</v>
      </c>
      <c r="I43" s="231" t="s">
        <v>39</v>
      </c>
      <c r="J43" s="294"/>
      <c r="K43" s="295"/>
      <c r="L43" s="295"/>
      <c r="M43" s="295"/>
      <c r="N43" s="295"/>
      <c r="O43" s="295"/>
      <c r="P43" s="296"/>
      <c r="Q43" s="295"/>
      <c r="R43" s="297"/>
      <c r="S43" s="298"/>
      <c r="T43" s="299"/>
      <c r="U43" s="300"/>
      <c r="V43" s="300"/>
      <c r="W43" s="300"/>
      <c r="X43" s="300"/>
      <c r="Y43" s="301"/>
      <c r="Z43" s="300"/>
      <c r="AA43" s="300"/>
      <c r="AB43" s="300"/>
      <c r="AC43" s="300"/>
      <c r="AD43" s="300"/>
      <c r="AE43" s="300"/>
      <c r="AF43" s="300"/>
      <c r="AG43" s="300"/>
      <c r="AH43" s="300"/>
      <c r="AI43" s="300"/>
      <c r="AJ43" s="300"/>
      <c r="AK43" s="295"/>
      <c r="AL43" s="295"/>
      <c r="AM43" s="416" t="s">
        <v>207</v>
      </c>
      <c r="AN43" s="416" t="s">
        <v>246</v>
      </c>
      <c r="AO43" s="416" t="s">
        <v>210</v>
      </c>
      <c r="AP43" s="399"/>
      <c r="AQ43" s="416" t="s">
        <v>228</v>
      </c>
      <c r="AR43" s="20"/>
    </row>
    <row r="44" spans="1:44" ht="17.25" customHeight="1" thickTop="1" thickBot="1" x14ac:dyDescent="0.3">
      <c r="A44" s="396">
        <v>42</v>
      </c>
      <c r="B44" s="239" t="s">
        <v>11</v>
      </c>
      <c r="C44" s="239" t="s">
        <v>14</v>
      </c>
      <c r="D44" s="240">
        <v>45948</v>
      </c>
      <c r="E44" s="230" t="str">
        <f t="shared" si="0"/>
        <v>sobota</v>
      </c>
      <c r="F44" s="400">
        <v>0.6875</v>
      </c>
      <c r="G44" s="401">
        <v>1</v>
      </c>
      <c r="H44" s="401">
        <v>1</v>
      </c>
      <c r="I44" s="231" t="s">
        <v>39</v>
      </c>
      <c r="J44" s="232"/>
      <c r="K44" s="231"/>
      <c r="L44" s="231"/>
      <c r="M44" s="231"/>
      <c r="N44" s="231"/>
      <c r="O44" s="231"/>
      <c r="P44" s="233"/>
      <c r="Q44" s="233"/>
      <c r="R44" s="234"/>
      <c r="S44" s="235"/>
      <c r="T44" s="236"/>
      <c r="U44" s="237"/>
      <c r="V44" s="237"/>
      <c r="W44" s="237"/>
      <c r="X44" s="237"/>
      <c r="Y44" s="238"/>
      <c r="Z44" s="237"/>
      <c r="AA44" s="237"/>
      <c r="AB44" s="237"/>
      <c r="AC44" s="237"/>
      <c r="AD44" s="237"/>
      <c r="AE44" s="237"/>
      <c r="AF44" s="237"/>
      <c r="AG44" s="237"/>
      <c r="AH44" s="237"/>
      <c r="AI44" s="237"/>
      <c r="AJ44" s="237"/>
      <c r="AK44" s="231"/>
      <c r="AL44" s="231"/>
      <c r="AM44" s="399" t="s">
        <v>212</v>
      </c>
      <c r="AN44" s="399" t="s">
        <v>219</v>
      </c>
      <c r="AO44" s="399" t="s">
        <v>226</v>
      </c>
      <c r="AP44" s="399"/>
      <c r="AQ44" s="399" t="s">
        <v>255</v>
      </c>
      <c r="AR44" s="20"/>
    </row>
    <row r="45" spans="1:44" ht="17.25" customHeight="1" thickTop="1" thickBot="1" x14ac:dyDescent="0.3">
      <c r="A45" s="396">
        <v>43</v>
      </c>
      <c r="B45" s="239" t="s">
        <v>7</v>
      </c>
      <c r="C45" s="239" t="s">
        <v>15</v>
      </c>
      <c r="D45" s="240">
        <v>45949</v>
      </c>
      <c r="E45" s="230" t="str">
        <f t="shared" si="0"/>
        <v>neděle</v>
      </c>
      <c r="F45" s="400">
        <v>0.72916666666666663</v>
      </c>
      <c r="G45" s="401">
        <v>1</v>
      </c>
      <c r="H45" s="401">
        <v>1</v>
      </c>
      <c r="I45" s="231" t="s">
        <v>39</v>
      </c>
      <c r="J45" s="232"/>
      <c r="K45" s="231"/>
      <c r="L45" s="231"/>
      <c r="M45" s="231"/>
      <c r="N45" s="231"/>
      <c r="O45" s="231"/>
      <c r="P45" s="233"/>
      <c r="Q45" s="231"/>
      <c r="R45" s="234"/>
      <c r="S45" s="235"/>
      <c r="T45" s="236"/>
      <c r="U45" s="237"/>
      <c r="V45" s="237"/>
      <c r="W45" s="237"/>
      <c r="X45" s="237"/>
      <c r="Y45" s="238"/>
      <c r="Z45" s="237"/>
      <c r="AA45" s="237"/>
      <c r="AB45" s="237"/>
      <c r="AC45" s="237"/>
      <c r="AD45" s="237"/>
      <c r="AE45" s="237"/>
      <c r="AF45" s="237"/>
      <c r="AG45" s="237"/>
      <c r="AH45" s="237"/>
      <c r="AI45" s="237"/>
      <c r="AJ45" s="237"/>
      <c r="AK45" s="231"/>
      <c r="AL45" s="231"/>
      <c r="AM45" s="399" t="s">
        <v>213</v>
      </c>
      <c r="AN45" s="399" t="s">
        <v>219</v>
      </c>
      <c r="AO45" s="399" t="s">
        <v>117</v>
      </c>
      <c r="AP45" s="399"/>
      <c r="AQ45" s="399" t="s">
        <v>226</v>
      </c>
      <c r="AR45" s="20"/>
    </row>
    <row r="46" spans="1:44" ht="17.25" customHeight="1" thickTop="1" thickBot="1" x14ac:dyDescent="0.3">
      <c r="A46" s="396">
        <v>44</v>
      </c>
      <c r="B46" s="228" t="s">
        <v>136</v>
      </c>
      <c r="C46" s="228" t="s">
        <v>124</v>
      </c>
      <c r="D46" s="229">
        <v>45949</v>
      </c>
      <c r="E46" s="230" t="str">
        <f t="shared" si="0"/>
        <v>neděle</v>
      </c>
      <c r="F46" s="397">
        <v>0.625</v>
      </c>
      <c r="G46" s="398">
        <v>1</v>
      </c>
      <c r="H46" s="398">
        <v>1</v>
      </c>
      <c r="I46" s="231" t="s">
        <v>39</v>
      </c>
      <c r="J46" s="232"/>
      <c r="K46" s="231"/>
      <c r="L46" s="231"/>
      <c r="M46" s="231"/>
      <c r="N46" s="231"/>
      <c r="O46" s="231"/>
      <c r="P46" s="233"/>
      <c r="Q46" s="233"/>
      <c r="R46" s="234"/>
      <c r="S46" s="235"/>
      <c r="T46" s="236"/>
      <c r="U46" s="237"/>
      <c r="V46" s="237"/>
      <c r="W46" s="237"/>
      <c r="X46" s="237"/>
      <c r="Y46" s="238"/>
      <c r="Z46" s="237"/>
      <c r="AA46" s="237"/>
      <c r="AB46" s="237"/>
      <c r="AC46" s="237"/>
      <c r="AD46" s="237"/>
      <c r="AE46" s="237"/>
      <c r="AF46" s="237"/>
      <c r="AG46" s="237"/>
      <c r="AH46" s="237"/>
      <c r="AI46" s="237"/>
      <c r="AJ46" s="237"/>
      <c r="AK46" s="231"/>
      <c r="AL46" s="231"/>
      <c r="AM46" s="399" t="s">
        <v>236</v>
      </c>
      <c r="AN46" s="399" t="s">
        <v>236</v>
      </c>
      <c r="AO46" s="399" t="s">
        <v>207</v>
      </c>
      <c r="AP46" s="399"/>
      <c r="AQ46" s="399" t="s">
        <v>218</v>
      </c>
      <c r="AR46" s="20"/>
    </row>
    <row r="47" spans="1:44" ht="17.25" customHeight="1" thickTop="1" thickBot="1" x14ac:dyDescent="0.3">
      <c r="A47" s="396">
        <v>45</v>
      </c>
      <c r="B47" s="239" t="s">
        <v>102</v>
      </c>
      <c r="C47" s="239" t="s">
        <v>6</v>
      </c>
      <c r="D47" s="240">
        <v>45949</v>
      </c>
      <c r="E47" s="230" t="str">
        <f t="shared" si="0"/>
        <v>neděle</v>
      </c>
      <c r="F47" s="400">
        <v>0.66666666666666663</v>
      </c>
      <c r="G47" s="401">
        <v>1</v>
      </c>
      <c r="H47" s="401">
        <v>1</v>
      </c>
      <c r="I47" s="231" t="s">
        <v>39</v>
      </c>
      <c r="J47" s="232"/>
      <c r="K47" s="231"/>
      <c r="L47" s="231"/>
      <c r="M47" s="231"/>
      <c r="N47" s="231"/>
      <c r="O47" s="231"/>
      <c r="P47" s="233"/>
      <c r="Q47" s="231"/>
      <c r="R47" s="234"/>
      <c r="S47" s="235"/>
      <c r="T47" s="236"/>
      <c r="U47" s="237"/>
      <c r="V47" s="237"/>
      <c r="W47" s="237"/>
      <c r="X47" s="237"/>
      <c r="Y47" s="238"/>
      <c r="Z47" s="237"/>
      <c r="AA47" s="237"/>
      <c r="AB47" s="237"/>
      <c r="AC47" s="237"/>
      <c r="AD47" s="237"/>
      <c r="AE47" s="237"/>
      <c r="AF47" s="237"/>
      <c r="AG47" s="237"/>
      <c r="AH47" s="237"/>
      <c r="AI47" s="237"/>
      <c r="AJ47" s="237"/>
      <c r="AK47" s="231"/>
      <c r="AL47" s="231"/>
      <c r="AM47" s="399" t="s">
        <v>219</v>
      </c>
      <c r="AN47" s="399" t="s">
        <v>208</v>
      </c>
      <c r="AO47" s="399" t="s">
        <v>219</v>
      </c>
      <c r="AP47" s="399"/>
      <c r="AQ47" s="399" t="s">
        <v>259</v>
      </c>
      <c r="AR47" s="20"/>
    </row>
    <row r="48" spans="1:44" ht="17.25" customHeight="1" thickTop="1" thickBot="1" x14ac:dyDescent="0.3">
      <c r="A48" s="405">
        <v>46</v>
      </c>
      <c r="B48" s="223" t="s">
        <v>9</v>
      </c>
      <c r="C48" s="223" t="s">
        <v>12</v>
      </c>
      <c r="D48" s="224">
        <v>45948</v>
      </c>
      <c r="E48" s="67" t="str">
        <f t="shared" si="0"/>
        <v>sobota</v>
      </c>
      <c r="F48" s="403">
        <v>0.75</v>
      </c>
      <c r="G48" s="404">
        <v>1</v>
      </c>
      <c r="H48" s="404">
        <v>1</v>
      </c>
      <c r="I48" s="68" t="s">
        <v>39</v>
      </c>
      <c r="J48" s="69"/>
      <c r="K48" s="68"/>
      <c r="L48" s="68"/>
      <c r="M48" s="68"/>
      <c r="N48" s="68"/>
      <c r="O48" s="68"/>
      <c r="P48" s="70"/>
      <c r="Q48" s="68"/>
      <c r="R48" s="225"/>
      <c r="S48" s="227"/>
      <c r="T48" s="226"/>
      <c r="U48" s="71"/>
      <c r="V48" s="71"/>
      <c r="W48" s="71"/>
      <c r="X48" s="71"/>
      <c r="Y48" s="72"/>
      <c r="Z48" s="71"/>
      <c r="AA48" s="71"/>
      <c r="AB48" s="71"/>
      <c r="AC48" s="71"/>
      <c r="AD48" s="71"/>
      <c r="AE48" s="71"/>
      <c r="AF48" s="71"/>
      <c r="AG48" s="71"/>
      <c r="AH48" s="71"/>
      <c r="AI48" s="71"/>
      <c r="AJ48" s="71"/>
      <c r="AK48" s="68"/>
      <c r="AL48" s="68"/>
      <c r="AM48" s="73" t="s">
        <v>208</v>
      </c>
      <c r="AN48" s="73" t="s">
        <v>214</v>
      </c>
      <c r="AO48" s="73" t="s">
        <v>219</v>
      </c>
      <c r="AP48" s="73"/>
      <c r="AQ48" s="73" t="s">
        <v>256</v>
      </c>
      <c r="AR48" s="20"/>
    </row>
    <row r="49" spans="1:50" ht="17.25" customHeight="1" thickTop="1" thickBot="1" x14ac:dyDescent="0.3">
      <c r="A49" s="396">
        <v>47</v>
      </c>
      <c r="B49" s="239" t="s">
        <v>4</v>
      </c>
      <c r="C49" s="239" t="s">
        <v>101</v>
      </c>
      <c r="D49" s="240">
        <v>45948</v>
      </c>
      <c r="E49" s="230" t="str">
        <f t="shared" si="0"/>
        <v>sobota</v>
      </c>
      <c r="F49" s="400">
        <v>0.72916666666666663</v>
      </c>
      <c r="G49" s="401">
        <v>1</v>
      </c>
      <c r="H49" s="401">
        <v>1</v>
      </c>
      <c r="I49" s="231" t="s">
        <v>39</v>
      </c>
      <c r="J49" s="232"/>
      <c r="K49" s="231"/>
      <c r="L49" s="231"/>
      <c r="M49" s="231"/>
      <c r="N49" s="231"/>
      <c r="O49" s="231"/>
      <c r="P49" s="233"/>
      <c r="Q49" s="231"/>
      <c r="R49" s="234"/>
      <c r="S49" s="235"/>
      <c r="T49" s="236"/>
      <c r="U49" s="237"/>
      <c r="V49" s="237"/>
      <c r="W49" s="237"/>
      <c r="X49" s="237"/>
      <c r="Y49" s="238"/>
      <c r="Z49" s="237"/>
      <c r="AA49" s="237"/>
      <c r="AB49" s="237"/>
      <c r="AC49" s="237"/>
      <c r="AD49" s="237"/>
      <c r="AE49" s="237"/>
      <c r="AF49" s="237"/>
      <c r="AG49" s="237"/>
      <c r="AH49" s="237"/>
      <c r="AI49" s="237"/>
      <c r="AJ49" s="237"/>
      <c r="AK49" s="231"/>
      <c r="AL49" s="231"/>
      <c r="AM49" s="399" t="s">
        <v>236</v>
      </c>
      <c r="AN49" s="399" t="s">
        <v>213</v>
      </c>
      <c r="AO49" s="399" t="s">
        <v>117</v>
      </c>
      <c r="AP49" s="399"/>
      <c r="AQ49" s="399" t="s">
        <v>246</v>
      </c>
      <c r="AR49" s="20"/>
      <c r="AX49" s="38"/>
    </row>
    <row r="50" spans="1:50" ht="17.25" customHeight="1" thickTop="1" thickBot="1" x14ac:dyDescent="0.3">
      <c r="A50" s="396">
        <v>48</v>
      </c>
      <c r="B50" s="239" t="s">
        <v>197</v>
      </c>
      <c r="C50" s="239" t="s">
        <v>2</v>
      </c>
      <c r="D50" s="240">
        <v>45948</v>
      </c>
      <c r="E50" s="230" t="str">
        <f t="shared" si="0"/>
        <v>sobota</v>
      </c>
      <c r="F50" s="400">
        <v>0.65625</v>
      </c>
      <c r="G50" s="401">
        <v>1</v>
      </c>
      <c r="H50" s="401">
        <v>1</v>
      </c>
      <c r="I50" s="231" t="s">
        <v>39</v>
      </c>
      <c r="J50" s="232"/>
      <c r="K50" s="231"/>
      <c r="L50" s="231"/>
      <c r="M50" s="231"/>
      <c r="N50" s="231"/>
      <c r="O50" s="231"/>
      <c r="P50" s="233"/>
      <c r="Q50" s="231"/>
      <c r="R50" s="234"/>
      <c r="S50" s="235"/>
      <c r="T50" s="236"/>
      <c r="U50" s="237"/>
      <c r="V50" s="237"/>
      <c r="W50" s="237"/>
      <c r="X50" s="237"/>
      <c r="Y50" s="238"/>
      <c r="Z50" s="237"/>
      <c r="AA50" s="237"/>
      <c r="AB50" s="237"/>
      <c r="AC50" s="237"/>
      <c r="AD50" s="237"/>
      <c r="AE50" s="237"/>
      <c r="AF50" s="237"/>
      <c r="AG50" s="237"/>
      <c r="AH50" s="237"/>
      <c r="AI50" s="237"/>
      <c r="AJ50" s="237"/>
      <c r="AK50" s="231"/>
      <c r="AL50" s="231"/>
      <c r="AM50" s="399" t="s">
        <v>117</v>
      </c>
      <c r="AN50" s="399" t="s">
        <v>258</v>
      </c>
      <c r="AO50" s="399" t="s">
        <v>117</v>
      </c>
      <c r="AP50" s="399"/>
      <c r="AQ50" s="399" t="s">
        <v>257</v>
      </c>
      <c r="AR50" s="20"/>
    </row>
    <row r="51" spans="1:50" ht="17.25" customHeight="1" thickTop="1" thickBot="1" x14ac:dyDescent="0.3">
      <c r="A51" s="392">
        <v>49</v>
      </c>
      <c r="B51" s="210" t="s">
        <v>15</v>
      </c>
      <c r="C51" s="210" t="s">
        <v>204</v>
      </c>
      <c r="D51" s="211">
        <v>45955</v>
      </c>
      <c r="E51" s="212" t="str">
        <f t="shared" si="0"/>
        <v>sobota</v>
      </c>
      <c r="F51" s="393">
        <v>0.75</v>
      </c>
      <c r="G51" s="394">
        <v>1</v>
      </c>
      <c r="H51" s="394">
        <v>1</v>
      </c>
      <c r="I51" s="213" t="s">
        <v>40</v>
      </c>
      <c r="J51" s="214"/>
      <c r="K51" s="213"/>
      <c r="L51" s="213"/>
      <c r="M51" s="213"/>
      <c r="N51" s="213"/>
      <c r="O51" s="215"/>
      <c r="P51" s="215"/>
      <c r="Q51" s="215"/>
      <c r="R51" s="217"/>
      <c r="S51" s="222"/>
      <c r="T51" s="219"/>
      <c r="U51" s="220"/>
      <c r="V51" s="220"/>
      <c r="W51" s="220"/>
      <c r="X51" s="220"/>
      <c r="Y51" s="221"/>
      <c r="Z51" s="220"/>
      <c r="AA51" s="220"/>
      <c r="AB51" s="220"/>
      <c r="AC51" s="220"/>
      <c r="AD51" s="220"/>
      <c r="AE51" s="220"/>
      <c r="AF51" s="220"/>
      <c r="AG51" s="220"/>
      <c r="AH51" s="220"/>
      <c r="AI51" s="220"/>
      <c r="AJ51" s="220"/>
      <c r="AK51" s="213"/>
      <c r="AL51" s="341">
        <v>4.3055555555555562E-2</v>
      </c>
      <c r="AM51" s="395" t="s">
        <v>226</v>
      </c>
      <c r="AN51" s="395" t="s">
        <v>246</v>
      </c>
      <c r="AO51" s="395" t="s">
        <v>206</v>
      </c>
      <c r="AP51" s="395"/>
      <c r="AQ51" s="395" t="s">
        <v>255</v>
      </c>
      <c r="AR51" s="20"/>
    </row>
    <row r="52" spans="1:50" ht="17.25" customHeight="1" thickTop="1" thickBot="1" x14ac:dyDescent="0.3">
      <c r="A52" s="392">
        <v>50</v>
      </c>
      <c r="B52" s="210" t="s">
        <v>14</v>
      </c>
      <c r="C52" s="210" t="s">
        <v>7</v>
      </c>
      <c r="D52" s="211">
        <v>45956</v>
      </c>
      <c r="E52" s="212" t="str">
        <f t="shared" si="0"/>
        <v>neděle</v>
      </c>
      <c r="F52" s="393">
        <v>0.58333333333333337</v>
      </c>
      <c r="G52" s="394">
        <v>1</v>
      </c>
      <c r="H52" s="394">
        <v>1</v>
      </c>
      <c r="I52" s="213" t="s">
        <v>40</v>
      </c>
      <c r="J52" s="214"/>
      <c r="K52" s="213"/>
      <c r="L52" s="213"/>
      <c r="M52" s="213"/>
      <c r="N52" s="213"/>
      <c r="O52" s="213"/>
      <c r="P52" s="215"/>
      <c r="Q52" s="215"/>
      <c r="R52" s="217"/>
      <c r="S52" s="222"/>
      <c r="T52" s="219"/>
      <c r="U52" s="220"/>
      <c r="V52" s="220"/>
      <c r="W52" s="220"/>
      <c r="X52" s="220"/>
      <c r="Y52" s="221"/>
      <c r="Z52" s="220"/>
      <c r="AA52" s="220"/>
      <c r="AB52" s="220"/>
      <c r="AC52" s="220"/>
      <c r="AD52" s="220"/>
      <c r="AE52" s="220"/>
      <c r="AF52" s="220"/>
      <c r="AG52" s="220"/>
      <c r="AH52" s="220"/>
      <c r="AI52" s="220"/>
      <c r="AJ52" s="220"/>
      <c r="AK52" s="213"/>
      <c r="AL52" s="213"/>
      <c r="AM52" s="395" t="s">
        <v>117</v>
      </c>
      <c r="AN52" s="395" t="s">
        <v>207</v>
      </c>
      <c r="AO52" s="395" t="s">
        <v>117</v>
      </c>
      <c r="AP52" s="395"/>
      <c r="AQ52" s="395" t="s">
        <v>219</v>
      </c>
      <c r="AR52" s="20"/>
    </row>
    <row r="53" spans="1:50" ht="17.25" customHeight="1" thickTop="1" thickBot="1" x14ac:dyDescent="0.3">
      <c r="A53" s="392">
        <v>51</v>
      </c>
      <c r="B53" s="210" t="s">
        <v>2</v>
      </c>
      <c r="C53" s="210" t="s">
        <v>11</v>
      </c>
      <c r="D53" s="211">
        <v>45956</v>
      </c>
      <c r="E53" s="212" t="str">
        <f t="shared" si="0"/>
        <v>neděle</v>
      </c>
      <c r="F53" s="393">
        <v>0.66666666666666663</v>
      </c>
      <c r="G53" s="394">
        <v>1</v>
      </c>
      <c r="H53" s="394">
        <v>1</v>
      </c>
      <c r="I53" s="213" t="s">
        <v>40</v>
      </c>
      <c r="J53" s="214"/>
      <c r="K53" s="213"/>
      <c r="L53" s="213"/>
      <c r="M53" s="213"/>
      <c r="N53" s="213"/>
      <c r="O53" s="213"/>
      <c r="P53" s="215"/>
      <c r="Q53" s="215"/>
      <c r="R53" s="217"/>
      <c r="S53" s="222"/>
      <c r="T53" s="219"/>
      <c r="U53" s="220"/>
      <c r="V53" s="220"/>
      <c r="W53" s="220"/>
      <c r="X53" s="220"/>
      <c r="Y53" s="221"/>
      <c r="Z53" s="220"/>
      <c r="AA53" s="220"/>
      <c r="AB53" s="220"/>
      <c r="AC53" s="220"/>
      <c r="AD53" s="220"/>
      <c r="AE53" s="220"/>
      <c r="AF53" s="220"/>
      <c r="AG53" s="220"/>
      <c r="AH53" s="220"/>
      <c r="AI53" s="220"/>
      <c r="AJ53" s="220"/>
      <c r="AK53" s="213"/>
      <c r="AL53" s="213"/>
      <c r="AM53" s="395" t="s">
        <v>213</v>
      </c>
      <c r="AN53" s="395" t="s">
        <v>221</v>
      </c>
      <c r="AO53" s="395" t="s">
        <v>117</v>
      </c>
      <c r="AP53" s="395"/>
      <c r="AQ53" s="395" t="s">
        <v>232</v>
      </c>
      <c r="AR53" s="20"/>
    </row>
    <row r="54" spans="1:50" ht="17.25" customHeight="1" thickTop="1" thickBot="1" x14ac:dyDescent="0.3">
      <c r="A54" s="392">
        <v>52</v>
      </c>
      <c r="B54" s="210" t="s">
        <v>101</v>
      </c>
      <c r="C54" s="210" t="s">
        <v>136</v>
      </c>
      <c r="D54" s="211">
        <v>45956</v>
      </c>
      <c r="E54" s="212" t="str">
        <f t="shared" si="0"/>
        <v>neděle</v>
      </c>
      <c r="F54" s="393">
        <v>0.70833333333333337</v>
      </c>
      <c r="G54" s="394">
        <v>1</v>
      </c>
      <c r="H54" s="394">
        <v>1</v>
      </c>
      <c r="I54" s="213" t="s">
        <v>40</v>
      </c>
      <c r="J54" s="214"/>
      <c r="K54" s="213"/>
      <c r="L54" s="213"/>
      <c r="M54" s="213"/>
      <c r="N54" s="213"/>
      <c r="O54" s="213"/>
      <c r="P54" s="215"/>
      <c r="Q54" s="215"/>
      <c r="R54" s="217"/>
      <c r="S54" s="222"/>
      <c r="T54" s="219"/>
      <c r="U54" s="220"/>
      <c r="V54" s="220"/>
      <c r="W54" s="220"/>
      <c r="X54" s="220"/>
      <c r="Y54" s="221"/>
      <c r="Z54" s="220"/>
      <c r="AA54" s="220"/>
      <c r="AB54" s="220"/>
      <c r="AC54" s="220"/>
      <c r="AD54" s="220"/>
      <c r="AE54" s="220"/>
      <c r="AF54" s="220"/>
      <c r="AG54" s="220"/>
      <c r="AH54" s="220"/>
      <c r="AI54" s="220"/>
      <c r="AJ54" s="220"/>
      <c r="AK54" s="213"/>
      <c r="AL54" s="213"/>
      <c r="AM54" s="395" t="s">
        <v>117</v>
      </c>
      <c r="AN54" s="395" t="s">
        <v>117</v>
      </c>
      <c r="AO54" s="395" t="s">
        <v>212</v>
      </c>
      <c r="AP54" s="395"/>
      <c r="AQ54" s="395" t="s">
        <v>226</v>
      </c>
      <c r="AR54" s="20"/>
    </row>
    <row r="55" spans="1:50" ht="17.25" customHeight="1" thickTop="1" thickBot="1" x14ac:dyDescent="0.3">
      <c r="A55" s="392">
        <v>53</v>
      </c>
      <c r="B55" s="210" t="s">
        <v>12</v>
      </c>
      <c r="C55" s="210" t="s">
        <v>4</v>
      </c>
      <c r="D55" s="211">
        <v>45955</v>
      </c>
      <c r="E55" s="212" t="str">
        <f t="shared" si="0"/>
        <v>sobota</v>
      </c>
      <c r="F55" s="393">
        <v>0.72916666666666663</v>
      </c>
      <c r="G55" s="394">
        <v>1</v>
      </c>
      <c r="H55" s="394">
        <v>1</v>
      </c>
      <c r="I55" s="213" t="s">
        <v>40</v>
      </c>
      <c r="J55" s="214"/>
      <c r="K55" s="213"/>
      <c r="L55" s="213"/>
      <c r="M55" s="213"/>
      <c r="N55" s="213"/>
      <c r="O55" s="213"/>
      <c r="P55" s="215"/>
      <c r="Q55" s="215"/>
      <c r="R55" s="217"/>
      <c r="S55" s="222"/>
      <c r="T55" s="219"/>
      <c r="U55" s="220"/>
      <c r="V55" s="220"/>
      <c r="W55" s="220"/>
      <c r="X55" s="220"/>
      <c r="Y55" s="221"/>
      <c r="Z55" s="220"/>
      <c r="AA55" s="220"/>
      <c r="AB55" s="220"/>
      <c r="AC55" s="220"/>
      <c r="AD55" s="220"/>
      <c r="AE55" s="220"/>
      <c r="AF55" s="220"/>
      <c r="AG55" s="220"/>
      <c r="AH55" s="220"/>
      <c r="AI55" s="220"/>
      <c r="AJ55" s="220"/>
      <c r="AK55" s="213"/>
      <c r="AL55" s="213"/>
      <c r="AM55" s="395" t="s">
        <v>246</v>
      </c>
      <c r="AN55" s="395" t="s">
        <v>117</v>
      </c>
      <c r="AO55" s="395" t="s">
        <v>210</v>
      </c>
      <c r="AP55" s="395"/>
      <c r="AQ55" s="395" t="s">
        <v>237</v>
      </c>
      <c r="AR55" s="20"/>
    </row>
    <row r="56" spans="1:50" ht="17.25" customHeight="1" thickTop="1" thickBot="1" x14ac:dyDescent="0.3">
      <c r="A56" s="405">
        <v>54</v>
      </c>
      <c r="B56" s="223" t="s">
        <v>9</v>
      </c>
      <c r="C56" s="223" t="s">
        <v>6</v>
      </c>
      <c r="D56" s="224">
        <v>45955</v>
      </c>
      <c r="E56" s="67" t="str">
        <f t="shared" si="0"/>
        <v>sobota</v>
      </c>
      <c r="F56" s="403">
        <v>0.75</v>
      </c>
      <c r="G56" s="404">
        <v>1</v>
      </c>
      <c r="H56" s="404">
        <v>1</v>
      </c>
      <c r="I56" s="68" t="s">
        <v>40</v>
      </c>
      <c r="J56" s="69"/>
      <c r="K56" s="68"/>
      <c r="L56" s="68"/>
      <c r="M56" s="68"/>
      <c r="N56" s="68"/>
      <c r="O56" s="68"/>
      <c r="P56" s="70"/>
      <c r="Q56" s="70"/>
      <c r="R56" s="225"/>
      <c r="S56" s="227"/>
      <c r="T56" s="226"/>
      <c r="U56" s="71"/>
      <c r="V56" s="71"/>
      <c r="W56" s="71"/>
      <c r="X56" s="71"/>
      <c r="Y56" s="72"/>
      <c r="Z56" s="71"/>
      <c r="AA56" s="71"/>
      <c r="AB56" s="71"/>
      <c r="AC56" s="71"/>
      <c r="AD56" s="71"/>
      <c r="AE56" s="71"/>
      <c r="AF56" s="71"/>
      <c r="AG56" s="71"/>
      <c r="AH56" s="71"/>
      <c r="AI56" s="71"/>
      <c r="AJ56" s="71"/>
      <c r="AK56" s="68"/>
      <c r="AL56" s="68"/>
      <c r="AM56" s="73" t="s">
        <v>117</v>
      </c>
      <c r="AN56" s="73" t="s">
        <v>218</v>
      </c>
      <c r="AO56" s="73" t="s">
        <v>219</v>
      </c>
      <c r="AP56" s="73"/>
      <c r="AQ56" s="73" t="s">
        <v>260</v>
      </c>
      <c r="AR56" s="20"/>
    </row>
    <row r="57" spans="1:50" ht="17.25" customHeight="1" thickTop="1" thickBot="1" x14ac:dyDescent="0.3">
      <c r="A57" s="392">
        <v>55</v>
      </c>
      <c r="B57" s="210" t="s">
        <v>124</v>
      </c>
      <c r="C57" s="210" t="s">
        <v>102</v>
      </c>
      <c r="D57" s="211">
        <v>45956</v>
      </c>
      <c r="E57" s="212" t="str">
        <f t="shared" si="0"/>
        <v>neděle</v>
      </c>
      <c r="F57" s="393">
        <v>0.72916666666666663</v>
      </c>
      <c r="G57" s="394">
        <v>1</v>
      </c>
      <c r="H57" s="394">
        <v>1</v>
      </c>
      <c r="I57" s="213" t="s">
        <v>40</v>
      </c>
      <c r="J57" s="214"/>
      <c r="K57" s="213"/>
      <c r="L57" s="213"/>
      <c r="M57" s="213"/>
      <c r="N57" s="213"/>
      <c r="O57" s="213"/>
      <c r="P57" s="215"/>
      <c r="Q57" s="215"/>
      <c r="R57" s="217"/>
      <c r="S57" s="222"/>
      <c r="T57" s="219"/>
      <c r="U57" s="220"/>
      <c r="V57" s="220"/>
      <c r="W57" s="220"/>
      <c r="X57" s="220"/>
      <c r="Y57" s="221"/>
      <c r="Z57" s="220"/>
      <c r="AA57" s="220"/>
      <c r="AB57" s="220"/>
      <c r="AC57" s="220"/>
      <c r="AD57" s="220"/>
      <c r="AE57" s="220"/>
      <c r="AF57" s="220"/>
      <c r="AG57" s="220"/>
      <c r="AH57" s="220"/>
      <c r="AI57" s="220"/>
      <c r="AJ57" s="220"/>
      <c r="AK57" s="213"/>
      <c r="AL57" s="213"/>
      <c r="AM57" s="395" t="s">
        <v>207</v>
      </c>
      <c r="AN57" s="395" t="s">
        <v>219</v>
      </c>
      <c r="AO57" s="395" t="s">
        <v>117</v>
      </c>
      <c r="AP57" s="395"/>
      <c r="AQ57" s="395" t="s">
        <v>209</v>
      </c>
      <c r="AR57" s="20"/>
    </row>
    <row r="58" spans="1:50" ht="17.25" customHeight="1" thickTop="1" thickBot="1" x14ac:dyDescent="0.3">
      <c r="A58" s="392">
        <v>56</v>
      </c>
      <c r="B58" s="210" t="s">
        <v>135</v>
      </c>
      <c r="C58" s="210" t="s">
        <v>197</v>
      </c>
      <c r="D58" s="211">
        <v>45955</v>
      </c>
      <c r="E58" s="212" t="str">
        <f t="shared" si="0"/>
        <v>sobota</v>
      </c>
      <c r="F58" s="393">
        <v>0.73958333333333337</v>
      </c>
      <c r="G58" s="394">
        <v>1</v>
      </c>
      <c r="H58" s="394">
        <v>1</v>
      </c>
      <c r="I58" s="213" t="s">
        <v>40</v>
      </c>
      <c r="J58" s="214"/>
      <c r="K58" s="213"/>
      <c r="L58" s="213"/>
      <c r="M58" s="213"/>
      <c r="N58" s="213"/>
      <c r="O58" s="213"/>
      <c r="P58" s="215"/>
      <c r="Q58" s="215"/>
      <c r="R58" s="217"/>
      <c r="S58" s="222"/>
      <c r="T58" s="219"/>
      <c r="U58" s="220"/>
      <c r="V58" s="220"/>
      <c r="W58" s="220"/>
      <c r="X58" s="220"/>
      <c r="Y58" s="221"/>
      <c r="Z58" s="220"/>
      <c r="AA58" s="220"/>
      <c r="AB58" s="220"/>
      <c r="AC58" s="220"/>
      <c r="AD58" s="220"/>
      <c r="AE58" s="220"/>
      <c r="AF58" s="220"/>
      <c r="AG58" s="220"/>
      <c r="AH58" s="220"/>
      <c r="AI58" s="220"/>
      <c r="AJ58" s="220"/>
      <c r="AK58" s="213"/>
      <c r="AL58" s="213"/>
      <c r="AM58" s="395" t="s">
        <v>117</v>
      </c>
      <c r="AN58" s="395" t="s">
        <v>213</v>
      </c>
      <c r="AO58" s="395" t="s">
        <v>221</v>
      </c>
      <c r="AP58" s="395"/>
      <c r="AQ58" s="395" t="s">
        <v>261</v>
      </c>
      <c r="AR58" s="20"/>
    </row>
    <row r="59" spans="1:50" ht="17.25" customHeight="1" thickTop="1" thickBot="1" x14ac:dyDescent="0.3">
      <c r="A59" s="396">
        <v>57</v>
      </c>
      <c r="B59" s="228" t="s">
        <v>204</v>
      </c>
      <c r="C59" s="228" t="s">
        <v>197</v>
      </c>
      <c r="D59" s="229">
        <v>45958</v>
      </c>
      <c r="E59" s="230" t="str">
        <f t="shared" si="0"/>
        <v>úterý</v>
      </c>
      <c r="F59" s="397">
        <v>0.70833333333333337</v>
      </c>
      <c r="G59" s="398">
        <v>1</v>
      </c>
      <c r="H59" s="398">
        <v>1</v>
      </c>
      <c r="I59" s="428" t="s">
        <v>41</v>
      </c>
      <c r="J59" s="232"/>
      <c r="K59" s="231"/>
      <c r="L59" s="231"/>
      <c r="M59" s="231"/>
      <c r="N59" s="231"/>
      <c r="O59" s="231"/>
      <c r="P59" s="233"/>
      <c r="Q59" s="233"/>
      <c r="R59" s="234"/>
      <c r="S59" s="235"/>
      <c r="T59" s="236"/>
      <c r="U59" s="237"/>
      <c r="V59" s="237"/>
      <c r="W59" s="237"/>
      <c r="X59" s="237"/>
      <c r="Y59" s="238"/>
      <c r="Z59" s="237"/>
      <c r="AA59" s="237"/>
      <c r="AB59" s="237"/>
      <c r="AC59" s="237"/>
      <c r="AD59" s="237"/>
      <c r="AE59" s="237"/>
      <c r="AF59" s="237"/>
      <c r="AG59" s="237"/>
      <c r="AH59" s="237"/>
      <c r="AI59" s="237"/>
      <c r="AJ59" s="237"/>
      <c r="AK59" s="231"/>
      <c r="AL59" s="231"/>
      <c r="AM59" s="399" t="s">
        <v>213</v>
      </c>
      <c r="AN59" s="399" t="s">
        <v>236</v>
      </c>
      <c r="AO59" s="399" t="s">
        <v>206</v>
      </c>
      <c r="AP59" s="399"/>
      <c r="AQ59" s="399" t="s">
        <v>262</v>
      </c>
      <c r="AR59" s="20"/>
    </row>
    <row r="60" spans="1:50" ht="17.25" customHeight="1" thickTop="1" thickBot="1" x14ac:dyDescent="0.3">
      <c r="A60" s="396">
        <v>58</v>
      </c>
      <c r="B60" s="239" t="s">
        <v>11</v>
      </c>
      <c r="C60" s="239" t="s">
        <v>135</v>
      </c>
      <c r="D60" s="229">
        <v>45958</v>
      </c>
      <c r="E60" s="230" t="str">
        <f t="shared" si="0"/>
        <v>úterý</v>
      </c>
      <c r="F60" s="400">
        <v>0.73958333333333337</v>
      </c>
      <c r="G60" s="401">
        <v>1</v>
      </c>
      <c r="H60" s="401">
        <v>1</v>
      </c>
      <c r="I60" s="428" t="s">
        <v>41</v>
      </c>
      <c r="J60" s="232"/>
      <c r="K60" s="231"/>
      <c r="L60" s="231"/>
      <c r="M60" s="231"/>
      <c r="N60" s="231"/>
      <c r="O60" s="231"/>
      <c r="P60" s="233"/>
      <c r="Q60" s="233"/>
      <c r="R60" s="234"/>
      <c r="S60" s="235"/>
      <c r="T60" s="236"/>
      <c r="U60" s="237"/>
      <c r="V60" s="237"/>
      <c r="W60" s="237"/>
      <c r="X60" s="237"/>
      <c r="Y60" s="238"/>
      <c r="Z60" s="237"/>
      <c r="AA60" s="237"/>
      <c r="AB60" s="237"/>
      <c r="AC60" s="237"/>
      <c r="AD60" s="237"/>
      <c r="AE60" s="237"/>
      <c r="AF60" s="237"/>
      <c r="AG60" s="237"/>
      <c r="AH60" s="237"/>
      <c r="AI60" s="237"/>
      <c r="AJ60" s="237"/>
      <c r="AK60" s="231"/>
      <c r="AL60" s="231"/>
      <c r="AM60" s="399" t="s">
        <v>117</v>
      </c>
      <c r="AN60" s="399" t="s">
        <v>236</v>
      </c>
      <c r="AO60" s="399" t="s">
        <v>236</v>
      </c>
      <c r="AP60" s="399"/>
      <c r="AQ60" s="399" t="s">
        <v>258</v>
      </c>
      <c r="AR60" s="20"/>
    </row>
    <row r="61" spans="1:50" ht="17.25" customHeight="1" thickTop="1" thickBot="1" x14ac:dyDescent="0.3">
      <c r="A61" s="396">
        <v>59</v>
      </c>
      <c r="B61" s="239" t="s">
        <v>7</v>
      </c>
      <c r="C61" s="239" t="s">
        <v>2</v>
      </c>
      <c r="D61" s="229">
        <v>45958</v>
      </c>
      <c r="E61" s="230" t="str">
        <f t="shared" si="0"/>
        <v>úterý</v>
      </c>
      <c r="F61" s="400">
        <v>0.72916666666666663</v>
      </c>
      <c r="G61" s="401">
        <v>1</v>
      </c>
      <c r="H61" s="401">
        <v>1</v>
      </c>
      <c r="I61" s="428" t="s">
        <v>41</v>
      </c>
      <c r="J61" s="232"/>
      <c r="K61" s="231"/>
      <c r="L61" s="231"/>
      <c r="M61" s="231"/>
      <c r="N61" s="231"/>
      <c r="O61" s="231"/>
      <c r="P61" s="233"/>
      <c r="Q61" s="233"/>
      <c r="R61" s="234"/>
      <c r="S61" s="235"/>
      <c r="T61" s="236"/>
      <c r="U61" s="237"/>
      <c r="V61" s="237"/>
      <c r="W61" s="237"/>
      <c r="X61" s="237"/>
      <c r="Y61" s="238"/>
      <c r="Z61" s="237"/>
      <c r="AA61" s="237"/>
      <c r="AB61" s="237"/>
      <c r="AC61" s="237"/>
      <c r="AD61" s="237"/>
      <c r="AE61" s="237"/>
      <c r="AF61" s="237"/>
      <c r="AG61" s="237"/>
      <c r="AH61" s="237"/>
      <c r="AI61" s="237"/>
      <c r="AJ61" s="237"/>
      <c r="AK61" s="231"/>
      <c r="AL61" s="231"/>
      <c r="AM61" s="399" t="s">
        <v>212</v>
      </c>
      <c r="AN61" s="399" t="s">
        <v>236</v>
      </c>
      <c r="AO61" s="399" t="s">
        <v>212</v>
      </c>
      <c r="AP61" s="399"/>
      <c r="AQ61" s="399" t="s">
        <v>222</v>
      </c>
      <c r="AR61" s="20"/>
    </row>
    <row r="62" spans="1:50" ht="17.25" customHeight="1" thickTop="1" thickBot="1" x14ac:dyDescent="0.3">
      <c r="A62" s="396">
        <v>60</v>
      </c>
      <c r="B62" s="239" t="s">
        <v>15</v>
      </c>
      <c r="C62" s="239" t="s">
        <v>14</v>
      </c>
      <c r="D62" s="229">
        <v>45958</v>
      </c>
      <c r="E62" s="230" t="str">
        <f t="shared" si="0"/>
        <v>úterý</v>
      </c>
      <c r="F62" s="400">
        <v>0.70833333333333337</v>
      </c>
      <c r="G62" s="401">
        <v>1</v>
      </c>
      <c r="H62" s="401">
        <v>1</v>
      </c>
      <c r="I62" s="428" t="s">
        <v>41</v>
      </c>
      <c r="J62" s="232"/>
      <c r="K62" s="231"/>
      <c r="L62" s="231"/>
      <c r="M62" s="231"/>
      <c r="N62" s="231"/>
      <c r="O62" s="231"/>
      <c r="P62" s="233"/>
      <c r="Q62" s="233"/>
      <c r="R62" s="234"/>
      <c r="S62" s="235"/>
      <c r="T62" s="236"/>
      <c r="U62" s="237"/>
      <c r="V62" s="237"/>
      <c r="W62" s="237"/>
      <c r="X62" s="237"/>
      <c r="Y62" s="238"/>
      <c r="Z62" s="237"/>
      <c r="AA62" s="237"/>
      <c r="AB62" s="237"/>
      <c r="AC62" s="237"/>
      <c r="AD62" s="237"/>
      <c r="AE62" s="237"/>
      <c r="AF62" s="237"/>
      <c r="AG62" s="237"/>
      <c r="AH62" s="237"/>
      <c r="AI62" s="237"/>
      <c r="AJ62" s="237"/>
      <c r="AK62" s="231"/>
      <c r="AL62" s="231"/>
      <c r="AM62" s="399" t="s">
        <v>206</v>
      </c>
      <c r="AN62" s="399" t="s">
        <v>213</v>
      </c>
      <c r="AO62" s="399" t="s">
        <v>207</v>
      </c>
      <c r="AP62" s="399"/>
      <c r="AQ62" s="399" t="s">
        <v>234</v>
      </c>
      <c r="AR62" s="20"/>
    </row>
    <row r="63" spans="1:50" ht="17.25" customHeight="1" thickTop="1" thickBot="1" x14ac:dyDescent="0.3">
      <c r="A63" s="396">
        <v>61</v>
      </c>
      <c r="B63" s="239" t="s">
        <v>136</v>
      </c>
      <c r="C63" s="239" t="s">
        <v>102</v>
      </c>
      <c r="D63" s="229">
        <v>45958</v>
      </c>
      <c r="E63" s="230" t="str">
        <f t="shared" si="0"/>
        <v>úterý</v>
      </c>
      <c r="F63" s="400">
        <v>0.73958333333333337</v>
      </c>
      <c r="G63" s="401">
        <v>1</v>
      </c>
      <c r="H63" s="401">
        <v>1</v>
      </c>
      <c r="I63" s="428" t="s">
        <v>41</v>
      </c>
      <c r="J63" s="232"/>
      <c r="K63" s="231"/>
      <c r="L63" s="231"/>
      <c r="M63" s="231"/>
      <c r="N63" s="231"/>
      <c r="O63" s="233"/>
      <c r="P63" s="233"/>
      <c r="Q63" s="233"/>
      <c r="R63" s="234"/>
      <c r="S63" s="235"/>
      <c r="T63" s="236"/>
      <c r="U63" s="237"/>
      <c r="V63" s="237"/>
      <c r="W63" s="237"/>
      <c r="X63" s="237"/>
      <c r="Y63" s="238"/>
      <c r="Z63" s="237"/>
      <c r="AA63" s="237"/>
      <c r="AB63" s="237"/>
      <c r="AC63" s="237"/>
      <c r="AD63" s="237"/>
      <c r="AE63" s="237"/>
      <c r="AF63" s="237"/>
      <c r="AG63" s="237"/>
      <c r="AH63" s="237"/>
      <c r="AI63" s="237"/>
      <c r="AJ63" s="237"/>
      <c r="AK63" s="231"/>
      <c r="AL63" s="231"/>
      <c r="AM63" s="399" t="s">
        <v>226</v>
      </c>
      <c r="AN63" s="399" t="s">
        <v>246</v>
      </c>
      <c r="AO63" s="399" t="s">
        <v>210</v>
      </c>
      <c r="AP63" s="399"/>
      <c r="AQ63" s="399" t="s">
        <v>254</v>
      </c>
      <c r="AR63" s="20"/>
    </row>
    <row r="64" spans="1:50" ht="17.25" customHeight="1" thickTop="1" thickBot="1" x14ac:dyDescent="0.3">
      <c r="A64" s="405">
        <v>62</v>
      </c>
      <c r="B64" s="223" t="s">
        <v>9</v>
      </c>
      <c r="C64" s="223" t="s">
        <v>124</v>
      </c>
      <c r="D64" s="320">
        <v>45958</v>
      </c>
      <c r="E64" s="67" t="str">
        <f t="shared" si="0"/>
        <v>úterý</v>
      </c>
      <c r="F64" s="403">
        <v>0.75</v>
      </c>
      <c r="G64" s="404">
        <v>1</v>
      </c>
      <c r="H64" s="404">
        <v>1</v>
      </c>
      <c r="I64" s="89" t="s">
        <v>41</v>
      </c>
      <c r="J64" s="69"/>
      <c r="K64" s="68"/>
      <c r="L64" s="68"/>
      <c r="M64" s="68"/>
      <c r="N64" s="68"/>
      <c r="O64" s="68"/>
      <c r="P64" s="70"/>
      <c r="Q64" s="70"/>
      <c r="R64" s="225"/>
      <c r="S64" s="227"/>
      <c r="T64" s="226"/>
      <c r="U64" s="71"/>
      <c r="V64" s="71"/>
      <c r="W64" s="71"/>
      <c r="X64" s="71"/>
      <c r="Y64" s="72"/>
      <c r="Z64" s="71"/>
      <c r="AA64" s="71"/>
      <c r="AB64" s="71"/>
      <c r="AC64" s="71"/>
      <c r="AD64" s="71"/>
      <c r="AE64" s="71"/>
      <c r="AF64" s="71"/>
      <c r="AG64" s="71"/>
      <c r="AH64" s="71"/>
      <c r="AI64" s="71"/>
      <c r="AJ64" s="71"/>
      <c r="AK64" s="68"/>
      <c r="AL64" s="68"/>
      <c r="AM64" s="73" t="s">
        <v>213</v>
      </c>
      <c r="AN64" s="73" t="s">
        <v>213</v>
      </c>
      <c r="AO64" s="73" t="s">
        <v>236</v>
      </c>
      <c r="AP64" s="73"/>
      <c r="AQ64" s="73" t="s">
        <v>236</v>
      </c>
      <c r="AR64" s="20"/>
    </row>
    <row r="65" spans="1:44" ht="17.25" customHeight="1" thickTop="1" thickBot="1" x14ac:dyDescent="0.3">
      <c r="A65" s="396">
        <v>63</v>
      </c>
      <c r="B65" s="239" t="s">
        <v>4</v>
      </c>
      <c r="C65" s="239" t="s">
        <v>6</v>
      </c>
      <c r="D65" s="229">
        <v>45958</v>
      </c>
      <c r="E65" s="230" t="str">
        <f t="shared" si="0"/>
        <v>úterý</v>
      </c>
      <c r="F65" s="400">
        <v>0.72916666666666663</v>
      </c>
      <c r="G65" s="401">
        <v>1</v>
      </c>
      <c r="H65" s="401">
        <v>1</v>
      </c>
      <c r="I65" s="428" t="s">
        <v>41</v>
      </c>
      <c r="J65" s="232"/>
      <c r="K65" s="231"/>
      <c r="L65" s="231"/>
      <c r="M65" s="231"/>
      <c r="N65" s="231"/>
      <c r="O65" s="231"/>
      <c r="P65" s="233"/>
      <c r="Q65" s="233"/>
      <c r="R65" s="234"/>
      <c r="S65" s="235"/>
      <c r="T65" s="236"/>
      <c r="U65" s="237"/>
      <c r="V65" s="237"/>
      <c r="W65" s="237"/>
      <c r="X65" s="237"/>
      <c r="Y65" s="238"/>
      <c r="Z65" s="237"/>
      <c r="AA65" s="237"/>
      <c r="AB65" s="237"/>
      <c r="AC65" s="237"/>
      <c r="AD65" s="237"/>
      <c r="AE65" s="237"/>
      <c r="AF65" s="237"/>
      <c r="AG65" s="237"/>
      <c r="AH65" s="237"/>
      <c r="AI65" s="237"/>
      <c r="AJ65" s="237"/>
      <c r="AK65" s="231"/>
      <c r="AL65" s="231"/>
      <c r="AM65" s="399" t="s">
        <v>207</v>
      </c>
      <c r="AN65" s="399" t="s">
        <v>207</v>
      </c>
      <c r="AO65" s="399" t="s">
        <v>234</v>
      </c>
      <c r="AP65" s="399"/>
      <c r="AQ65" s="399" t="s">
        <v>244</v>
      </c>
      <c r="AR65" s="20"/>
    </row>
    <row r="66" spans="1:44" ht="17.25" customHeight="1" thickTop="1" thickBot="1" x14ac:dyDescent="0.3">
      <c r="A66" s="429">
        <v>64</v>
      </c>
      <c r="B66" s="302" t="s">
        <v>101</v>
      </c>
      <c r="C66" s="302" t="s">
        <v>12</v>
      </c>
      <c r="D66" s="229">
        <v>45958</v>
      </c>
      <c r="E66" s="230" t="str">
        <f t="shared" si="0"/>
        <v>úterý</v>
      </c>
      <c r="F66" s="417">
        <v>0.70833333333333337</v>
      </c>
      <c r="G66" s="430">
        <v>1</v>
      </c>
      <c r="H66" s="430">
        <v>1</v>
      </c>
      <c r="I66" s="428" t="s">
        <v>41</v>
      </c>
      <c r="J66" s="232"/>
      <c r="K66" s="231"/>
      <c r="L66" s="231"/>
      <c r="M66" s="231"/>
      <c r="N66" s="231"/>
      <c r="O66" s="231"/>
      <c r="P66" s="233"/>
      <c r="Q66" s="233"/>
      <c r="R66" s="303"/>
      <c r="S66" s="304"/>
      <c r="T66" s="305"/>
      <c r="U66" s="237"/>
      <c r="V66" s="237"/>
      <c r="W66" s="237"/>
      <c r="X66" s="237"/>
      <c r="Y66" s="238"/>
      <c r="Z66" s="237"/>
      <c r="AA66" s="237"/>
      <c r="AB66" s="237"/>
      <c r="AC66" s="237"/>
      <c r="AD66" s="237"/>
      <c r="AE66" s="237"/>
      <c r="AF66" s="237"/>
      <c r="AG66" s="237"/>
      <c r="AH66" s="237"/>
      <c r="AI66" s="237"/>
      <c r="AJ66" s="237"/>
      <c r="AK66" s="231"/>
      <c r="AL66" s="231"/>
      <c r="AM66" s="399" t="s">
        <v>206</v>
      </c>
      <c r="AN66" s="399" t="s">
        <v>117</v>
      </c>
      <c r="AO66" s="399" t="s">
        <v>221</v>
      </c>
      <c r="AP66" s="399"/>
      <c r="AQ66" s="399" t="s">
        <v>250</v>
      </c>
      <c r="AR66" s="20"/>
    </row>
    <row r="67" spans="1:44" ht="17.25" customHeight="1" thickBot="1" x14ac:dyDescent="0.3">
      <c r="A67" s="308">
        <v>65</v>
      </c>
      <c r="B67" s="309" t="s">
        <v>9</v>
      </c>
      <c r="C67" s="309" t="s">
        <v>15</v>
      </c>
      <c r="D67" s="310">
        <v>45962</v>
      </c>
      <c r="E67" s="67" t="str">
        <f t="shared" ref="E67:E130" si="1">TEXT(D67,"dddd")</f>
        <v>sobota</v>
      </c>
      <c r="F67" s="419">
        <v>0.75</v>
      </c>
      <c r="G67" s="420">
        <v>1</v>
      </c>
      <c r="H67" s="420">
        <v>1</v>
      </c>
      <c r="I67" s="321" t="s">
        <v>128</v>
      </c>
      <c r="J67" s="322"/>
      <c r="K67" s="321"/>
      <c r="L67" s="321"/>
      <c r="M67" s="321"/>
      <c r="N67" s="321"/>
      <c r="O67" s="321"/>
      <c r="P67" s="323"/>
      <c r="Q67" s="323"/>
      <c r="R67" s="324"/>
      <c r="S67" s="325"/>
      <c r="T67" s="326"/>
      <c r="U67" s="327"/>
      <c r="V67" s="327"/>
      <c r="W67" s="327"/>
      <c r="X67" s="327"/>
      <c r="Y67" s="328"/>
      <c r="Z67" s="327"/>
      <c r="AA67" s="327"/>
      <c r="AB67" s="327"/>
      <c r="AC67" s="327"/>
      <c r="AD67" s="327"/>
      <c r="AE67" s="327"/>
      <c r="AF67" s="327"/>
      <c r="AG67" s="327"/>
      <c r="AH67" s="327"/>
      <c r="AI67" s="327"/>
      <c r="AJ67" s="327"/>
      <c r="AK67" s="321"/>
      <c r="AL67" s="321"/>
      <c r="AM67" s="421" t="s">
        <v>234</v>
      </c>
      <c r="AN67" s="421" t="s">
        <v>206</v>
      </c>
      <c r="AO67" s="421" t="s">
        <v>212</v>
      </c>
      <c r="AP67" s="73"/>
      <c r="AQ67" s="421" t="s">
        <v>217</v>
      </c>
      <c r="AR67" s="20"/>
    </row>
    <row r="68" spans="1:44" ht="17.25" customHeight="1" thickTop="1" thickBot="1" x14ac:dyDescent="0.3">
      <c r="A68" s="47">
        <v>66</v>
      </c>
      <c r="B68" s="210" t="s">
        <v>4</v>
      </c>
      <c r="C68" s="210" t="s">
        <v>204</v>
      </c>
      <c r="D68" s="270">
        <v>45962</v>
      </c>
      <c r="E68" s="212" t="str">
        <f t="shared" si="1"/>
        <v>sobota</v>
      </c>
      <c r="F68" s="393">
        <v>0.72916666666666663</v>
      </c>
      <c r="G68" s="394">
        <v>1</v>
      </c>
      <c r="H68" s="394">
        <v>1</v>
      </c>
      <c r="I68" s="286" t="s">
        <v>128</v>
      </c>
      <c r="J68" s="214"/>
      <c r="K68" s="213"/>
      <c r="L68" s="213"/>
      <c r="M68" s="213"/>
      <c r="N68" s="213"/>
      <c r="O68" s="213"/>
      <c r="P68" s="215"/>
      <c r="Q68" s="215"/>
      <c r="R68" s="217"/>
      <c r="S68" s="222"/>
      <c r="T68" s="219"/>
      <c r="U68" s="220"/>
      <c r="V68" s="220"/>
      <c r="W68" s="220"/>
      <c r="X68" s="220"/>
      <c r="Y68" s="221"/>
      <c r="Z68" s="220"/>
      <c r="AA68" s="220"/>
      <c r="AB68" s="220"/>
      <c r="AC68" s="220"/>
      <c r="AD68" s="220"/>
      <c r="AE68" s="220"/>
      <c r="AF68" s="220"/>
      <c r="AG68" s="220"/>
      <c r="AH68" s="220"/>
      <c r="AI68" s="220"/>
      <c r="AJ68" s="220"/>
      <c r="AK68" s="213"/>
      <c r="AL68" s="213"/>
      <c r="AM68" s="395" t="s">
        <v>212</v>
      </c>
      <c r="AN68" s="395" t="s">
        <v>207</v>
      </c>
      <c r="AO68" s="395" t="s">
        <v>117</v>
      </c>
      <c r="AP68" s="395"/>
      <c r="AQ68" s="395" t="s">
        <v>263</v>
      </c>
      <c r="AR68" s="20"/>
    </row>
    <row r="69" spans="1:44" ht="17.25" customHeight="1" thickTop="1" thickBot="1" x14ac:dyDescent="0.3">
      <c r="A69" s="47">
        <v>67</v>
      </c>
      <c r="B69" s="210" t="s">
        <v>101</v>
      </c>
      <c r="C69" s="210" t="s">
        <v>11</v>
      </c>
      <c r="D69" s="270">
        <v>45963</v>
      </c>
      <c r="E69" s="212" t="str">
        <f t="shared" si="1"/>
        <v>neděle</v>
      </c>
      <c r="F69" s="393">
        <v>0.70833333333333337</v>
      </c>
      <c r="G69" s="394">
        <v>1</v>
      </c>
      <c r="H69" s="394">
        <v>1</v>
      </c>
      <c r="I69" s="286" t="s">
        <v>128</v>
      </c>
      <c r="J69" s="214"/>
      <c r="K69" s="213"/>
      <c r="L69" s="213"/>
      <c r="M69" s="213"/>
      <c r="N69" s="213"/>
      <c r="O69" s="213"/>
      <c r="P69" s="215"/>
      <c r="Q69" s="215"/>
      <c r="R69" s="217"/>
      <c r="S69" s="222"/>
      <c r="T69" s="219"/>
      <c r="U69" s="220"/>
      <c r="V69" s="220"/>
      <c r="W69" s="220"/>
      <c r="X69" s="220"/>
      <c r="Y69" s="221"/>
      <c r="Z69" s="220"/>
      <c r="AA69" s="220"/>
      <c r="AB69" s="220"/>
      <c r="AC69" s="220"/>
      <c r="AD69" s="220"/>
      <c r="AE69" s="220"/>
      <c r="AF69" s="220"/>
      <c r="AG69" s="220"/>
      <c r="AH69" s="220"/>
      <c r="AI69" s="220"/>
      <c r="AJ69" s="220"/>
      <c r="AK69" s="213"/>
      <c r="AL69" s="213"/>
      <c r="AM69" s="395" t="s">
        <v>219</v>
      </c>
      <c r="AN69" s="395" t="s">
        <v>117</v>
      </c>
      <c r="AO69" s="395" t="s">
        <v>236</v>
      </c>
      <c r="AP69" s="395"/>
      <c r="AQ69" s="395" t="s">
        <v>215</v>
      </c>
      <c r="AR69" s="20"/>
    </row>
    <row r="70" spans="1:44" ht="17.25" customHeight="1" thickTop="1" thickBot="1" x14ac:dyDescent="0.3">
      <c r="A70" s="47">
        <v>68</v>
      </c>
      <c r="B70" s="210" t="s">
        <v>6</v>
      </c>
      <c r="C70" s="210" t="s">
        <v>135</v>
      </c>
      <c r="D70" s="270">
        <v>45962</v>
      </c>
      <c r="E70" s="212" t="str">
        <f t="shared" si="1"/>
        <v>sobota</v>
      </c>
      <c r="F70" s="393">
        <v>0.77083333333333337</v>
      </c>
      <c r="G70" s="394">
        <v>1</v>
      </c>
      <c r="H70" s="394">
        <v>1</v>
      </c>
      <c r="I70" s="286" t="s">
        <v>128</v>
      </c>
      <c r="J70" s="214"/>
      <c r="K70" s="213"/>
      <c r="L70" s="213"/>
      <c r="M70" s="213"/>
      <c r="N70" s="213"/>
      <c r="O70" s="213"/>
      <c r="P70" s="215"/>
      <c r="Q70" s="215"/>
      <c r="R70" s="217"/>
      <c r="S70" s="222"/>
      <c r="T70" s="219"/>
      <c r="U70" s="220"/>
      <c r="V70" s="220"/>
      <c r="W70" s="220"/>
      <c r="X70" s="220"/>
      <c r="Y70" s="221"/>
      <c r="Z70" s="220"/>
      <c r="AA70" s="220"/>
      <c r="AB70" s="220"/>
      <c r="AC70" s="220"/>
      <c r="AD70" s="220"/>
      <c r="AE70" s="220"/>
      <c r="AF70" s="220"/>
      <c r="AG70" s="220"/>
      <c r="AH70" s="220"/>
      <c r="AI70" s="220"/>
      <c r="AJ70" s="220"/>
      <c r="AK70" s="213"/>
      <c r="AL70" s="213"/>
      <c r="AM70" s="395" t="s">
        <v>210</v>
      </c>
      <c r="AN70" s="395" t="s">
        <v>210</v>
      </c>
      <c r="AO70" s="431" t="s">
        <v>212</v>
      </c>
      <c r="AP70" s="395"/>
      <c r="AQ70" s="395" t="s">
        <v>259</v>
      </c>
      <c r="AR70" s="20"/>
    </row>
    <row r="71" spans="1:44" ht="17.25" customHeight="1" thickTop="1" thickBot="1" x14ac:dyDescent="0.3">
      <c r="A71" s="47">
        <v>69</v>
      </c>
      <c r="B71" s="210" t="s">
        <v>124</v>
      </c>
      <c r="C71" s="210" t="s">
        <v>2</v>
      </c>
      <c r="D71" s="270">
        <v>45963</v>
      </c>
      <c r="E71" s="212" t="str">
        <f t="shared" si="1"/>
        <v>neděle</v>
      </c>
      <c r="F71" s="393">
        <v>0.72916666666666663</v>
      </c>
      <c r="G71" s="394">
        <v>1</v>
      </c>
      <c r="H71" s="394">
        <v>1</v>
      </c>
      <c r="I71" s="286" t="s">
        <v>128</v>
      </c>
      <c r="J71" s="214"/>
      <c r="K71" s="213"/>
      <c r="L71" s="213"/>
      <c r="M71" s="213"/>
      <c r="N71" s="213"/>
      <c r="O71" s="213"/>
      <c r="P71" s="215"/>
      <c r="Q71" s="215"/>
      <c r="R71" s="217"/>
      <c r="S71" s="222"/>
      <c r="T71" s="219"/>
      <c r="U71" s="220"/>
      <c r="V71" s="220"/>
      <c r="W71" s="220"/>
      <c r="X71" s="220"/>
      <c r="Y71" s="221"/>
      <c r="Z71" s="220"/>
      <c r="AA71" s="220"/>
      <c r="AB71" s="220"/>
      <c r="AC71" s="220"/>
      <c r="AD71" s="220"/>
      <c r="AE71" s="220"/>
      <c r="AF71" s="220"/>
      <c r="AG71" s="220"/>
      <c r="AH71" s="220"/>
      <c r="AI71" s="220"/>
      <c r="AJ71" s="220"/>
      <c r="AK71" s="213"/>
      <c r="AL71" s="213"/>
      <c r="AM71" s="395" t="s">
        <v>213</v>
      </c>
      <c r="AN71" s="395" t="s">
        <v>206</v>
      </c>
      <c r="AO71" s="395" t="s">
        <v>213</v>
      </c>
      <c r="AP71" s="395"/>
      <c r="AQ71" s="395" t="s">
        <v>234</v>
      </c>
      <c r="AR71" s="20"/>
    </row>
    <row r="72" spans="1:44" ht="17.25" customHeight="1" thickTop="1" thickBot="1" x14ac:dyDescent="0.3">
      <c r="A72" s="47">
        <v>70</v>
      </c>
      <c r="B72" s="247" t="s">
        <v>102</v>
      </c>
      <c r="C72" s="247" t="s">
        <v>14</v>
      </c>
      <c r="D72" s="270">
        <v>45963</v>
      </c>
      <c r="E72" s="212" t="str">
        <f t="shared" si="1"/>
        <v>neděle</v>
      </c>
      <c r="F72" s="406">
        <v>0.71875</v>
      </c>
      <c r="G72" s="407">
        <v>1</v>
      </c>
      <c r="H72" s="407">
        <v>1</v>
      </c>
      <c r="I72" s="286" t="s">
        <v>128</v>
      </c>
      <c r="J72" s="214"/>
      <c r="K72" s="213"/>
      <c r="L72" s="213"/>
      <c r="M72" s="213"/>
      <c r="N72" s="213"/>
      <c r="O72" s="213"/>
      <c r="P72" s="215"/>
      <c r="Q72" s="215"/>
      <c r="R72" s="217"/>
      <c r="S72" s="222"/>
      <c r="T72" s="219"/>
      <c r="U72" s="220"/>
      <c r="V72" s="220"/>
      <c r="W72" s="220"/>
      <c r="X72" s="220"/>
      <c r="Y72" s="221"/>
      <c r="Z72" s="220"/>
      <c r="AA72" s="220"/>
      <c r="AB72" s="220"/>
      <c r="AC72" s="220"/>
      <c r="AD72" s="220"/>
      <c r="AE72" s="220"/>
      <c r="AF72" s="220"/>
      <c r="AG72" s="220"/>
      <c r="AH72" s="220"/>
      <c r="AI72" s="220"/>
      <c r="AJ72" s="220"/>
      <c r="AK72" s="213"/>
      <c r="AL72" s="213"/>
      <c r="AM72" s="395" t="s">
        <v>221</v>
      </c>
      <c r="AN72" s="395" t="s">
        <v>206</v>
      </c>
      <c r="AO72" s="395" t="s">
        <v>207</v>
      </c>
      <c r="AP72" s="395"/>
      <c r="AQ72" s="395" t="s">
        <v>234</v>
      </c>
      <c r="AR72" s="20"/>
    </row>
    <row r="73" spans="1:44" ht="17.25" customHeight="1" thickTop="1" thickBot="1" x14ac:dyDescent="0.3">
      <c r="A73" s="47">
        <v>71</v>
      </c>
      <c r="B73" s="210" t="s">
        <v>136</v>
      </c>
      <c r="C73" s="210" t="s">
        <v>7</v>
      </c>
      <c r="D73" s="270">
        <v>45962</v>
      </c>
      <c r="E73" s="212" t="str">
        <f t="shared" si="1"/>
        <v>sobota</v>
      </c>
      <c r="F73" s="393">
        <v>0.64583333333333337</v>
      </c>
      <c r="G73" s="394">
        <v>1</v>
      </c>
      <c r="H73" s="394">
        <v>1</v>
      </c>
      <c r="I73" s="286" t="s">
        <v>128</v>
      </c>
      <c r="J73" s="214"/>
      <c r="K73" s="213"/>
      <c r="L73" s="213"/>
      <c r="M73" s="213"/>
      <c r="N73" s="213"/>
      <c r="O73" s="213"/>
      <c r="P73" s="215"/>
      <c r="Q73" s="215"/>
      <c r="R73" s="217"/>
      <c r="S73" s="222"/>
      <c r="T73" s="219"/>
      <c r="U73" s="220"/>
      <c r="V73" s="220"/>
      <c r="W73" s="220"/>
      <c r="X73" s="220"/>
      <c r="Y73" s="221"/>
      <c r="Z73" s="220"/>
      <c r="AA73" s="220"/>
      <c r="AB73" s="220"/>
      <c r="AC73" s="220"/>
      <c r="AD73" s="220"/>
      <c r="AE73" s="220"/>
      <c r="AF73" s="220"/>
      <c r="AG73" s="220"/>
      <c r="AH73" s="220"/>
      <c r="AI73" s="220"/>
      <c r="AJ73" s="220"/>
      <c r="AK73" s="213"/>
      <c r="AL73" s="213"/>
      <c r="AM73" s="395" t="s">
        <v>213</v>
      </c>
      <c r="AN73" s="395" t="s">
        <v>212</v>
      </c>
      <c r="AO73" s="395" t="s">
        <v>222</v>
      </c>
      <c r="AP73" s="395"/>
      <c r="AQ73" s="395" t="s">
        <v>228</v>
      </c>
      <c r="AR73" s="20"/>
    </row>
    <row r="74" spans="1:44" ht="17.25" customHeight="1" thickTop="1" thickBot="1" x14ac:dyDescent="0.3">
      <c r="A74" s="52">
        <v>72</v>
      </c>
      <c r="B74" s="279" t="s">
        <v>12</v>
      </c>
      <c r="C74" s="279" t="s">
        <v>197</v>
      </c>
      <c r="D74" s="270">
        <v>45962</v>
      </c>
      <c r="E74" s="212" t="str">
        <f t="shared" si="1"/>
        <v>sobota</v>
      </c>
      <c r="F74" s="409">
        <v>0.72916666666666663</v>
      </c>
      <c r="G74" s="425">
        <v>1</v>
      </c>
      <c r="H74" s="425">
        <v>1</v>
      </c>
      <c r="I74" s="286" t="s">
        <v>128</v>
      </c>
      <c r="J74" s="214"/>
      <c r="K74" s="213"/>
      <c r="L74" s="213"/>
      <c r="M74" s="213"/>
      <c r="N74" s="213"/>
      <c r="O74" s="213"/>
      <c r="P74" s="215"/>
      <c r="Q74" s="215"/>
      <c r="R74" s="281"/>
      <c r="S74" s="282"/>
      <c r="T74" s="283"/>
      <c r="U74" s="220"/>
      <c r="V74" s="220"/>
      <c r="W74" s="220"/>
      <c r="X74" s="220"/>
      <c r="Y74" s="221"/>
      <c r="Z74" s="220"/>
      <c r="AA74" s="220"/>
      <c r="AB74" s="220"/>
      <c r="AC74" s="220"/>
      <c r="AD74" s="220"/>
      <c r="AE74" s="220"/>
      <c r="AF74" s="220"/>
      <c r="AG74" s="220"/>
      <c r="AH74" s="220"/>
      <c r="AI74" s="220"/>
      <c r="AJ74" s="220"/>
      <c r="AK74" s="213"/>
      <c r="AL74" s="213"/>
      <c r="AM74" s="395" t="s">
        <v>214</v>
      </c>
      <c r="AN74" s="395" t="s">
        <v>117</v>
      </c>
      <c r="AO74" s="395" t="s">
        <v>206</v>
      </c>
      <c r="AP74" s="395"/>
      <c r="AQ74" s="395" t="s">
        <v>225</v>
      </c>
      <c r="AR74" s="20"/>
    </row>
    <row r="75" spans="1:44" ht="17.25" customHeight="1" thickBot="1" x14ac:dyDescent="0.3">
      <c r="A75" s="50">
        <v>73</v>
      </c>
      <c r="B75" s="257" t="s">
        <v>11</v>
      </c>
      <c r="C75" s="257" t="s">
        <v>12</v>
      </c>
      <c r="D75" s="258">
        <v>45969</v>
      </c>
      <c r="E75" s="230" t="str">
        <f t="shared" si="1"/>
        <v>sobota</v>
      </c>
      <c r="F75" s="414">
        <v>0.6875</v>
      </c>
      <c r="G75" s="415">
        <v>1</v>
      </c>
      <c r="H75" s="415">
        <v>1</v>
      </c>
      <c r="I75" s="231" t="s">
        <v>42</v>
      </c>
      <c r="J75" s="294"/>
      <c r="K75" s="295"/>
      <c r="L75" s="295"/>
      <c r="M75" s="295"/>
      <c r="N75" s="295"/>
      <c r="O75" s="296"/>
      <c r="P75" s="296"/>
      <c r="Q75" s="295"/>
      <c r="R75" s="297"/>
      <c r="S75" s="298"/>
      <c r="T75" s="299"/>
      <c r="U75" s="300"/>
      <c r="V75" s="300"/>
      <c r="W75" s="300"/>
      <c r="X75" s="300"/>
      <c r="Y75" s="301"/>
      <c r="Z75" s="300"/>
      <c r="AA75" s="300"/>
      <c r="AB75" s="300"/>
      <c r="AC75" s="300"/>
      <c r="AD75" s="300"/>
      <c r="AE75" s="300"/>
      <c r="AF75" s="300"/>
      <c r="AG75" s="300"/>
      <c r="AH75" s="300"/>
      <c r="AI75" s="300"/>
      <c r="AJ75" s="300"/>
      <c r="AK75" s="295"/>
      <c r="AL75" s="295"/>
      <c r="AM75" s="416" t="s">
        <v>221</v>
      </c>
      <c r="AN75" s="416" t="s">
        <v>218</v>
      </c>
      <c r="AO75" s="416" t="s">
        <v>212</v>
      </c>
      <c r="AP75" s="399"/>
      <c r="AQ75" s="416" t="s">
        <v>211</v>
      </c>
      <c r="AR75" s="20"/>
    </row>
    <row r="76" spans="1:44" ht="17.25" customHeight="1" thickTop="1" thickBot="1" x14ac:dyDescent="0.3">
      <c r="A76" s="48">
        <v>74</v>
      </c>
      <c r="B76" s="239" t="s">
        <v>7</v>
      </c>
      <c r="C76" s="239" t="s">
        <v>101</v>
      </c>
      <c r="D76" s="258">
        <v>45970</v>
      </c>
      <c r="E76" s="230" t="str">
        <f t="shared" si="1"/>
        <v>neděle</v>
      </c>
      <c r="F76" s="400">
        <v>0.72916666666666663</v>
      </c>
      <c r="G76" s="401">
        <v>1</v>
      </c>
      <c r="H76" s="401">
        <v>1</v>
      </c>
      <c r="I76" s="231" t="s">
        <v>42</v>
      </c>
      <c r="J76" s="232"/>
      <c r="K76" s="231"/>
      <c r="L76" s="231"/>
      <c r="M76" s="231"/>
      <c r="N76" s="231"/>
      <c r="O76" s="231"/>
      <c r="P76" s="233"/>
      <c r="Q76" s="231"/>
      <c r="R76" s="234"/>
      <c r="S76" s="235"/>
      <c r="T76" s="236"/>
      <c r="U76" s="237"/>
      <c r="V76" s="237"/>
      <c r="W76" s="237"/>
      <c r="X76" s="237"/>
      <c r="Y76" s="238"/>
      <c r="Z76" s="237"/>
      <c r="AA76" s="237"/>
      <c r="AB76" s="237"/>
      <c r="AC76" s="237"/>
      <c r="AD76" s="237"/>
      <c r="AE76" s="237"/>
      <c r="AF76" s="237"/>
      <c r="AG76" s="237"/>
      <c r="AH76" s="237"/>
      <c r="AI76" s="237"/>
      <c r="AJ76" s="237"/>
      <c r="AK76" s="231"/>
      <c r="AL76" s="231"/>
      <c r="AM76" s="399" t="s">
        <v>219</v>
      </c>
      <c r="AN76" s="399" t="s">
        <v>213</v>
      </c>
      <c r="AO76" s="399" t="s">
        <v>226</v>
      </c>
      <c r="AP76" s="399"/>
      <c r="AQ76" s="399" t="s">
        <v>225</v>
      </c>
      <c r="AR76" s="20"/>
    </row>
    <row r="77" spans="1:44" ht="17.25" customHeight="1" thickTop="1" thickBot="1" x14ac:dyDescent="0.3">
      <c r="A77" s="48">
        <v>75</v>
      </c>
      <c r="B77" s="239" t="s">
        <v>15</v>
      </c>
      <c r="C77" s="239" t="s">
        <v>4</v>
      </c>
      <c r="D77" s="258">
        <v>45969</v>
      </c>
      <c r="E77" s="230" t="str">
        <f t="shared" si="1"/>
        <v>sobota</v>
      </c>
      <c r="F77" s="400">
        <v>0.75</v>
      </c>
      <c r="G77" s="401">
        <v>1</v>
      </c>
      <c r="H77" s="401">
        <v>1</v>
      </c>
      <c r="I77" s="231" t="s">
        <v>42</v>
      </c>
      <c r="J77" s="232"/>
      <c r="K77" s="231"/>
      <c r="L77" s="231"/>
      <c r="M77" s="231"/>
      <c r="N77" s="231"/>
      <c r="O77" s="231"/>
      <c r="P77" s="233"/>
      <c r="Q77" s="231"/>
      <c r="R77" s="234"/>
      <c r="S77" s="259"/>
      <c r="T77" s="236"/>
      <c r="U77" s="237"/>
      <c r="V77" s="237"/>
      <c r="W77" s="237"/>
      <c r="X77" s="237"/>
      <c r="Y77" s="238"/>
      <c r="Z77" s="237"/>
      <c r="AA77" s="237"/>
      <c r="AB77" s="237"/>
      <c r="AC77" s="237"/>
      <c r="AD77" s="237"/>
      <c r="AE77" s="237"/>
      <c r="AF77" s="237"/>
      <c r="AG77" s="237"/>
      <c r="AH77" s="237"/>
      <c r="AI77" s="237"/>
      <c r="AJ77" s="237"/>
      <c r="AK77" s="231"/>
      <c r="AL77" s="231"/>
      <c r="AM77" s="399" t="s">
        <v>219</v>
      </c>
      <c r="AN77" s="399" t="s">
        <v>246</v>
      </c>
      <c r="AO77" s="399" t="s">
        <v>226</v>
      </c>
      <c r="AP77" s="399"/>
      <c r="AQ77" s="399" t="s">
        <v>254</v>
      </c>
      <c r="AR77" s="20"/>
    </row>
    <row r="78" spans="1:44" ht="17.25" customHeight="1" thickTop="1" thickBot="1" x14ac:dyDescent="0.3">
      <c r="A78" s="319">
        <v>76</v>
      </c>
      <c r="B78" s="60" t="s">
        <v>14</v>
      </c>
      <c r="C78" s="60" t="s">
        <v>9</v>
      </c>
      <c r="D78" s="329">
        <v>45970</v>
      </c>
      <c r="E78" s="242" t="str">
        <f t="shared" si="1"/>
        <v>neděle</v>
      </c>
      <c r="F78" s="412">
        <v>0.70833333333333337</v>
      </c>
      <c r="G78" s="413">
        <v>1</v>
      </c>
      <c r="H78" s="413">
        <v>1</v>
      </c>
      <c r="I78" s="61" t="s">
        <v>42</v>
      </c>
      <c r="J78" s="62"/>
      <c r="K78" s="61"/>
      <c r="L78" s="61"/>
      <c r="M78" s="61"/>
      <c r="N78" s="61"/>
      <c r="O78" s="61"/>
      <c r="P78" s="63"/>
      <c r="Q78" s="61"/>
      <c r="R78" s="243"/>
      <c r="S78" s="244"/>
      <c r="T78" s="245"/>
      <c r="U78" s="64"/>
      <c r="V78" s="64"/>
      <c r="W78" s="64"/>
      <c r="X78" s="64"/>
      <c r="Y78" s="65"/>
      <c r="Z78" s="64"/>
      <c r="AA78" s="64"/>
      <c r="AB78" s="64"/>
      <c r="AC78" s="64"/>
      <c r="AD78" s="64"/>
      <c r="AE78" s="64"/>
      <c r="AF78" s="64"/>
      <c r="AG78" s="64"/>
      <c r="AH78" s="64"/>
      <c r="AI78" s="64"/>
      <c r="AJ78" s="64"/>
      <c r="AK78" s="61"/>
      <c r="AL78" s="61"/>
      <c r="AM78" s="66" t="s">
        <v>117</v>
      </c>
      <c r="AN78" s="66" t="s">
        <v>210</v>
      </c>
      <c r="AO78" s="66" t="s">
        <v>213</v>
      </c>
      <c r="AP78" s="66"/>
      <c r="AQ78" s="66" t="s">
        <v>209</v>
      </c>
      <c r="AR78" s="20"/>
    </row>
    <row r="79" spans="1:44" ht="17.25" customHeight="1" thickTop="1" thickBot="1" x14ac:dyDescent="0.3">
      <c r="A79" s="48">
        <v>77</v>
      </c>
      <c r="B79" s="239" t="s">
        <v>2</v>
      </c>
      <c r="C79" s="239" t="s">
        <v>102</v>
      </c>
      <c r="D79" s="258">
        <v>45970</v>
      </c>
      <c r="E79" s="230" t="str">
        <f t="shared" si="1"/>
        <v>neděle</v>
      </c>
      <c r="F79" s="400">
        <v>0.66666666666666663</v>
      </c>
      <c r="G79" s="401">
        <v>1</v>
      </c>
      <c r="H79" s="401">
        <v>1</v>
      </c>
      <c r="I79" s="231" t="s">
        <v>42</v>
      </c>
      <c r="J79" s="232"/>
      <c r="K79" s="231"/>
      <c r="L79" s="231"/>
      <c r="M79" s="231"/>
      <c r="N79" s="231"/>
      <c r="O79" s="231"/>
      <c r="P79" s="233"/>
      <c r="Q79" s="231"/>
      <c r="R79" s="234"/>
      <c r="S79" s="235"/>
      <c r="T79" s="236"/>
      <c r="U79" s="237"/>
      <c r="V79" s="237"/>
      <c r="W79" s="237"/>
      <c r="X79" s="237"/>
      <c r="Y79" s="238"/>
      <c r="Z79" s="237"/>
      <c r="AA79" s="237"/>
      <c r="AB79" s="237"/>
      <c r="AC79" s="237"/>
      <c r="AD79" s="237"/>
      <c r="AE79" s="237"/>
      <c r="AF79" s="237"/>
      <c r="AG79" s="237"/>
      <c r="AH79" s="237"/>
      <c r="AI79" s="237"/>
      <c r="AJ79" s="237"/>
      <c r="AK79" s="231"/>
      <c r="AL79" s="231"/>
      <c r="AM79" s="399" t="s">
        <v>210</v>
      </c>
      <c r="AN79" s="399" t="s">
        <v>246</v>
      </c>
      <c r="AO79" s="399" t="s">
        <v>210</v>
      </c>
      <c r="AP79" s="399"/>
      <c r="AQ79" s="399" t="s">
        <v>256</v>
      </c>
      <c r="AR79" s="20"/>
    </row>
    <row r="80" spans="1:44" ht="17.25" customHeight="1" thickTop="1" thickBot="1" x14ac:dyDescent="0.3">
      <c r="A80" s="48">
        <v>78</v>
      </c>
      <c r="B80" s="239" t="s">
        <v>135</v>
      </c>
      <c r="C80" s="239" t="s">
        <v>136</v>
      </c>
      <c r="D80" s="258">
        <v>45969</v>
      </c>
      <c r="E80" s="230" t="str">
        <f t="shared" si="1"/>
        <v>sobota</v>
      </c>
      <c r="F80" s="400">
        <v>0.73958333333333337</v>
      </c>
      <c r="G80" s="401">
        <v>1</v>
      </c>
      <c r="H80" s="401">
        <v>1</v>
      </c>
      <c r="I80" s="231" t="s">
        <v>42</v>
      </c>
      <c r="J80" s="232"/>
      <c r="K80" s="231"/>
      <c r="L80" s="231"/>
      <c r="M80" s="231"/>
      <c r="N80" s="231"/>
      <c r="O80" s="231"/>
      <c r="P80" s="233"/>
      <c r="Q80" s="231"/>
      <c r="R80" s="234"/>
      <c r="S80" s="235"/>
      <c r="T80" s="236"/>
      <c r="U80" s="237"/>
      <c r="V80" s="237"/>
      <c r="W80" s="237"/>
      <c r="X80" s="237"/>
      <c r="Y80" s="238"/>
      <c r="Z80" s="237"/>
      <c r="AA80" s="237"/>
      <c r="AB80" s="237"/>
      <c r="AC80" s="237"/>
      <c r="AD80" s="237"/>
      <c r="AE80" s="237"/>
      <c r="AF80" s="237"/>
      <c r="AG80" s="237"/>
      <c r="AH80" s="237"/>
      <c r="AI80" s="237"/>
      <c r="AJ80" s="237"/>
      <c r="AK80" s="231"/>
      <c r="AL80" s="231"/>
      <c r="AM80" s="399" t="s">
        <v>213</v>
      </c>
      <c r="AN80" s="399" t="s">
        <v>206</v>
      </c>
      <c r="AO80" s="399" t="s">
        <v>210</v>
      </c>
      <c r="AP80" s="399"/>
      <c r="AQ80" s="399" t="s">
        <v>250</v>
      </c>
      <c r="AR80" s="20"/>
    </row>
    <row r="81" spans="1:44" ht="17.25" customHeight="1" thickTop="1" thickBot="1" x14ac:dyDescent="0.3">
      <c r="A81" s="48">
        <v>79</v>
      </c>
      <c r="B81" s="239" t="s">
        <v>204</v>
      </c>
      <c r="C81" s="239" t="s">
        <v>124</v>
      </c>
      <c r="D81" s="258">
        <v>45969</v>
      </c>
      <c r="E81" s="230" t="str">
        <f t="shared" si="1"/>
        <v>sobota</v>
      </c>
      <c r="F81" s="400">
        <v>0.70833333333333337</v>
      </c>
      <c r="G81" s="401">
        <v>1</v>
      </c>
      <c r="H81" s="401">
        <v>1</v>
      </c>
      <c r="I81" s="231" t="s">
        <v>42</v>
      </c>
      <c r="J81" s="232"/>
      <c r="K81" s="231"/>
      <c r="L81" s="231"/>
      <c r="M81" s="231"/>
      <c r="N81" s="231"/>
      <c r="O81" s="231"/>
      <c r="P81" s="233"/>
      <c r="Q81" s="231"/>
      <c r="R81" s="234"/>
      <c r="S81" s="235"/>
      <c r="T81" s="236"/>
      <c r="U81" s="237"/>
      <c r="V81" s="237"/>
      <c r="W81" s="237"/>
      <c r="X81" s="237"/>
      <c r="Y81" s="238"/>
      <c r="Z81" s="237"/>
      <c r="AA81" s="237"/>
      <c r="AB81" s="237"/>
      <c r="AC81" s="237"/>
      <c r="AD81" s="237"/>
      <c r="AE81" s="237"/>
      <c r="AF81" s="237"/>
      <c r="AG81" s="237"/>
      <c r="AH81" s="237"/>
      <c r="AI81" s="237"/>
      <c r="AJ81" s="237"/>
      <c r="AK81" s="231"/>
      <c r="AL81" s="231"/>
      <c r="AM81" s="399" t="s">
        <v>234</v>
      </c>
      <c r="AN81" s="399" t="s">
        <v>221</v>
      </c>
      <c r="AO81" s="399" t="s">
        <v>212</v>
      </c>
      <c r="AP81" s="399"/>
      <c r="AQ81" s="399" t="s">
        <v>240</v>
      </c>
      <c r="AR81" s="20"/>
    </row>
    <row r="82" spans="1:44" ht="17.25" customHeight="1" thickTop="1" thickBot="1" x14ac:dyDescent="0.3">
      <c r="A82" s="51">
        <v>80</v>
      </c>
      <c r="B82" s="260" t="s">
        <v>197</v>
      </c>
      <c r="C82" s="260" t="s">
        <v>6</v>
      </c>
      <c r="D82" s="258">
        <v>45970</v>
      </c>
      <c r="E82" s="230" t="str">
        <f t="shared" si="1"/>
        <v>neděle</v>
      </c>
      <c r="F82" s="417">
        <v>0.65625</v>
      </c>
      <c r="G82" s="418">
        <v>1</v>
      </c>
      <c r="H82" s="418">
        <v>1</v>
      </c>
      <c r="I82" s="231" t="s">
        <v>42</v>
      </c>
      <c r="J82" s="232"/>
      <c r="K82" s="231"/>
      <c r="L82" s="231"/>
      <c r="M82" s="231"/>
      <c r="N82" s="231"/>
      <c r="O82" s="231"/>
      <c r="P82" s="233"/>
      <c r="Q82" s="231"/>
      <c r="R82" s="303"/>
      <c r="S82" s="304"/>
      <c r="T82" s="305"/>
      <c r="U82" s="237"/>
      <c r="V82" s="237"/>
      <c r="W82" s="237"/>
      <c r="X82" s="237"/>
      <c r="Y82" s="238"/>
      <c r="Z82" s="237"/>
      <c r="AA82" s="237"/>
      <c r="AB82" s="237"/>
      <c r="AC82" s="237"/>
      <c r="AD82" s="237"/>
      <c r="AE82" s="237"/>
      <c r="AF82" s="237"/>
      <c r="AG82" s="237"/>
      <c r="AH82" s="237"/>
      <c r="AI82" s="237"/>
      <c r="AJ82" s="237"/>
      <c r="AK82" s="231"/>
      <c r="AL82" s="231"/>
      <c r="AM82" s="399" t="s">
        <v>223</v>
      </c>
      <c r="AN82" s="399" t="s">
        <v>226</v>
      </c>
      <c r="AO82" s="399" t="s">
        <v>234</v>
      </c>
      <c r="AP82" s="399"/>
      <c r="AQ82" s="399" t="s">
        <v>264</v>
      </c>
      <c r="AR82" s="20"/>
    </row>
    <row r="83" spans="1:44" ht="17.25" customHeight="1" thickBot="1" x14ac:dyDescent="0.3">
      <c r="A83" s="52">
        <v>81</v>
      </c>
      <c r="B83" s="284" t="s">
        <v>14</v>
      </c>
      <c r="C83" s="284" t="s">
        <v>204</v>
      </c>
      <c r="D83" s="270">
        <v>45976</v>
      </c>
      <c r="E83" s="212" t="str">
        <f t="shared" si="1"/>
        <v>sobota</v>
      </c>
      <c r="F83" s="422">
        <v>0.70833333333333337</v>
      </c>
      <c r="G83" s="432">
        <v>1</v>
      </c>
      <c r="H83" s="432">
        <v>1</v>
      </c>
      <c r="I83" s="213" t="s">
        <v>100</v>
      </c>
      <c r="J83" s="285"/>
      <c r="K83" s="286"/>
      <c r="L83" s="286"/>
      <c r="M83" s="286"/>
      <c r="N83" s="286"/>
      <c r="O83" s="286"/>
      <c r="P83" s="216"/>
      <c r="Q83" s="286"/>
      <c r="R83" s="287"/>
      <c r="S83" s="288"/>
      <c r="T83" s="289"/>
      <c r="U83" s="290"/>
      <c r="V83" s="290"/>
      <c r="W83" s="290"/>
      <c r="X83" s="290"/>
      <c r="Y83" s="291"/>
      <c r="Z83" s="290"/>
      <c r="AA83" s="290"/>
      <c r="AB83" s="290"/>
      <c r="AC83" s="290"/>
      <c r="AD83" s="290"/>
      <c r="AE83" s="290"/>
      <c r="AF83" s="290"/>
      <c r="AG83" s="290"/>
      <c r="AH83" s="290"/>
      <c r="AI83" s="290"/>
      <c r="AJ83" s="290"/>
      <c r="AK83" s="286"/>
      <c r="AL83" s="286"/>
      <c r="AM83" s="424" t="s">
        <v>212</v>
      </c>
      <c r="AN83" s="424" t="s">
        <v>212</v>
      </c>
      <c r="AO83" s="424" t="s">
        <v>236</v>
      </c>
      <c r="AP83" s="395"/>
      <c r="AQ83" s="424" t="s">
        <v>222</v>
      </c>
      <c r="AR83" s="20"/>
    </row>
    <row r="84" spans="1:44" ht="17.25" customHeight="1" thickTop="1" thickBot="1" x14ac:dyDescent="0.3">
      <c r="A84" s="433">
        <v>82</v>
      </c>
      <c r="B84" s="210" t="s">
        <v>2</v>
      </c>
      <c r="C84" s="210" t="s">
        <v>15</v>
      </c>
      <c r="D84" s="211">
        <v>45977</v>
      </c>
      <c r="E84" s="212" t="str">
        <f t="shared" si="1"/>
        <v>neděle</v>
      </c>
      <c r="F84" s="393">
        <v>0.66666666666666663</v>
      </c>
      <c r="G84" s="394">
        <v>1</v>
      </c>
      <c r="H84" s="394">
        <v>1</v>
      </c>
      <c r="I84" s="213" t="s">
        <v>100</v>
      </c>
      <c r="J84" s="214"/>
      <c r="K84" s="213"/>
      <c r="L84" s="213"/>
      <c r="M84" s="213"/>
      <c r="N84" s="213"/>
      <c r="O84" s="213"/>
      <c r="P84" s="215"/>
      <c r="Q84" s="213"/>
      <c r="R84" s="217"/>
      <c r="S84" s="222"/>
      <c r="T84" s="219"/>
      <c r="U84" s="220"/>
      <c r="V84" s="220"/>
      <c r="W84" s="220"/>
      <c r="X84" s="220"/>
      <c r="Y84" s="221"/>
      <c r="Z84" s="220"/>
      <c r="AA84" s="220"/>
      <c r="AB84" s="220"/>
      <c r="AC84" s="220"/>
      <c r="AD84" s="220"/>
      <c r="AE84" s="220"/>
      <c r="AF84" s="220"/>
      <c r="AG84" s="220"/>
      <c r="AH84" s="220"/>
      <c r="AI84" s="220"/>
      <c r="AJ84" s="220"/>
      <c r="AK84" s="213"/>
      <c r="AL84" s="213"/>
      <c r="AM84" s="395" t="s">
        <v>206</v>
      </c>
      <c r="AN84" s="395" t="s">
        <v>117</v>
      </c>
      <c r="AO84" s="395" t="s">
        <v>208</v>
      </c>
      <c r="AP84" s="395"/>
      <c r="AQ84" s="395" t="s">
        <v>265</v>
      </c>
      <c r="AR84" s="20"/>
    </row>
    <row r="85" spans="1:44" ht="17.25" customHeight="1" thickTop="1" thickBot="1" x14ac:dyDescent="0.3">
      <c r="A85" s="392">
        <v>83</v>
      </c>
      <c r="B85" s="247" t="s">
        <v>135</v>
      </c>
      <c r="C85" s="247" t="s">
        <v>7</v>
      </c>
      <c r="D85" s="292">
        <v>45976</v>
      </c>
      <c r="E85" s="212" t="str">
        <f t="shared" si="1"/>
        <v>sobota</v>
      </c>
      <c r="F85" s="406">
        <v>0.73958333333333337</v>
      </c>
      <c r="G85" s="407">
        <v>1</v>
      </c>
      <c r="H85" s="407">
        <v>1</v>
      </c>
      <c r="I85" s="213" t="s">
        <v>100</v>
      </c>
      <c r="J85" s="214"/>
      <c r="K85" s="213"/>
      <c r="L85" s="213"/>
      <c r="M85" s="213"/>
      <c r="N85" s="213"/>
      <c r="O85" s="213"/>
      <c r="P85" s="215"/>
      <c r="Q85" s="215"/>
      <c r="R85" s="217"/>
      <c r="S85" s="222"/>
      <c r="T85" s="219"/>
      <c r="U85" s="220"/>
      <c r="V85" s="220"/>
      <c r="W85" s="220"/>
      <c r="X85" s="220"/>
      <c r="Y85" s="221"/>
      <c r="Z85" s="220"/>
      <c r="AA85" s="220"/>
      <c r="AB85" s="220"/>
      <c r="AC85" s="220"/>
      <c r="AD85" s="220"/>
      <c r="AE85" s="220"/>
      <c r="AF85" s="220"/>
      <c r="AG85" s="220"/>
      <c r="AH85" s="220"/>
      <c r="AI85" s="220"/>
      <c r="AJ85" s="220"/>
      <c r="AK85" s="213"/>
      <c r="AL85" s="213"/>
      <c r="AM85" s="395" t="s">
        <v>212</v>
      </c>
      <c r="AN85" s="395" t="s">
        <v>212</v>
      </c>
      <c r="AO85" s="395" t="s">
        <v>213</v>
      </c>
      <c r="AP85" s="395"/>
      <c r="AQ85" s="395" t="s">
        <v>261</v>
      </c>
      <c r="AR85" s="20"/>
    </row>
    <row r="86" spans="1:44" ht="17.25" customHeight="1" thickTop="1" thickBot="1" x14ac:dyDescent="0.3">
      <c r="A86" s="392">
        <v>84</v>
      </c>
      <c r="B86" s="210" t="s">
        <v>12</v>
      </c>
      <c r="C86" s="210" t="s">
        <v>136</v>
      </c>
      <c r="D86" s="211">
        <v>45976</v>
      </c>
      <c r="E86" s="212" t="str">
        <f t="shared" si="1"/>
        <v>sobota</v>
      </c>
      <c r="F86" s="393">
        <v>0.72916666666666663</v>
      </c>
      <c r="G86" s="394">
        <v>1</v>
      </c>
      <c r="H86" s="394">
        <v>1</v>
      </c>
      <c r="I86" s="213" t="s">
        <v>100</v>
      </c>
      <c r="J86" s="214"/>
      <c r="K86" s="213"/>
      <c r="L86" s="213"/>
      <c r="M86" s="213"/>
      <c r="N86" s="213"/>
      <c r="O86" s="213"/>
      <c r="P86" s="215"/>
      <c r="Q86" s="213"/>
      <c r="R86" s="217"/>
      <c r="S86" s="222"/>
      <c r="T86" s="219"/>
      <c r="U86" s="220"/>
      <c r="V86" s="220"/>
      <c r="W86" s="220"/>
      <c r="X86" s="220"/>
      <c r="Y86" s="221"/>
      <c r="Z86" s="220"/>
      <c r="AA86" s="220"/>
      <c r="AB86" s="220"/>
      <c r="AC86" s="220"/>
      <c r="AD86" s="220"/>
      <c r="AE86" s="220"/>
      <c r="AF86" s="220"/>
      <c r="AG86" s="220"/>
      <c r="AH86" s="220"/>
      <c r="AI86" s="220"/>
      <c r="AJ86" s="220"/>
      <c r="AK86" s="213"/>
      <c r="AL86" s="213"/>
      <c r="AM86" s="395" t="s">
        <v>212</v>
      </c>
      <c r="AN86" s="395" t="s">
        <v>246</v>
      </c>
      <c r="AO86" s="395" t="s">
        <v>206</v>
      </c>
      <c r="AP86" s="395"/>
      <c r="AQ86" s="395" t="s">
        <v>266</v>
      </c>
      <c r="AR86" s="20"/>
    </row>
    <row r="87" spans="1:44" ht="17.25" customHeight="1" thickTop="1" thickBot="1" x14ac:dyDescent="0.3">
      <c r="A87" s="392">
        <v>85</v>
      </c>
      <c r="B87" s="210" t="s">
        <v>6</v>
      </c>
      <c r="C87" s="210" t="s">
        <v>101</v>
      </c>
      <c r="D87" s="211">
        <v>45976</v>
      </c>
      <c r="E87" s="212" t="str">
        <f t="shared" si="1"/>
        <v>sobota</v>
      </c>
      <c r="F87" s="393">
        <v>0.71875</v>
      </c>
      <c r="G87" s="394">
        <v>1</v>
      </c>
      <c r="H87" s="394">
        <v>1</v>
      </c>
      <c r="I87" s="213" t="s">
        <v>100</v>
      </c>
      <c r="J87" s="214"/>
      <c r="K87" s="213"/>
      <c r="L87" s="213"/>
      <c r="M87" s="213"/>
      <c r="N87" s="213"/>
      <c r="O87" s="215"/>
      <c r="P87" s="215"/>
      <c r="Q87" s="215"/>
      <c r="R87" s="217"/>
      <c r="S87" s="222"/>
      <c r="T87" s="219"/>
      <c r="U87" s="220"/>
      <c r="V87" s="220"/>
      <c r="W87" s="220"/>
      <c r="X87" s="220"/>
      <c r="Y87" s="221"/>
      <c r="Z87" s="220"/>
      <c r="AA87" s="220"/>
      <c r="AB87" s="220"/>
      <c r="AC87" s="220"/>
      <c r="AD87" s="220"/>
      <c r="AE87" s="220"/>
      <c r="AF87" s="220"/>
      <c r="AG87" s="220"/>
      <c r="AH87" s="220"/>
      <c r="AI87" s="220"/>
      <c r="AJ87" s="220"/>
      <c r="AK87" s="213"/>
      <c r="AL87" s="213"/>
      <c r="AM87" s="395" t="s">
        <v>213</v>
      </c>
      <c r="AN87" s="395" t="s">
        <v>207</v>
      </c>
      <c r="AO87" s="395" t="s">
        <v>223</v>
      </c>
      <c r="AP87" s="395"/>
      <c r="AQ87" s="395" t="s">
        <v>250</v>
      </c>
      <c r="AR87" s="20"/>
    </row>
    <row r="88" spans="1:44" ht="17.25" customHeight="1" thickTop="1" thickBot="1" x14ac:dyDescent="0.3">
      <c r="A88" s="392">
        <v>86</v>
      </c>
      <c r="B88" s="210" t="s">
        <v>124</v>
      </c>
      <c r="C88" s="210" t="s">
        <v>4</v>
      </c>
      <c r="D88" s="211">
        <v>45977</v>
      </c>
      <c r="E88" s="212" t="str">
        <f t="shared" si="1"/>
        <v>neděle</v>
      </c>
      <c r="F88" s="393">
        <v>0.70833333333333337</v>
      </c>
      <c r="G88" s="394">
        <v>1</v>
      </c>
      <c r="H88" s="394">
        <v>1</v>
      </c>
      <c r="I88" s="213" t="s">
        <v>100</v>
      </c>
      <c r="J88" s="214"/>
      <c r="K88" s="213"/>
      <c r="L88" s="213"/>
      <c r="M88" s="213"/>
      <c r="N88" s="213"/>
      <c r="O88" s="213"/>
      <c r="P88" s="215"/>
      <c r="Q88" s="213"/>
      <c r="R88" s="217"/>
      <c r="S88" s="218"/>
      <c r="T88" s="219"/>
      <c r="U88" s="220"/>
      <c r="V88" s="220"/>
      <c r="W88" s="220"/>
      <c r="X88" s="220"/>
      <c r="Y88" s="221"/>
      <c r="Z88" s="220"/>
      <c r="AA88" s="220"/>
      <c r="AB88" s="220"/>
      <c r="AC88" s="220"/>
      <c r="AD88" s="220"/>
      <c r="AE88" s="220"/>
      <c r="AF88" s="220"/>
      <c r="AG88" s="220"/>
      <c r="AH88" s="220"/>
      <c r="AI88" s="220"/>
      <c r="AJ88" s="220"/>
      <c r="AK88" s="213"/>
      <c r="AL88" s="213"/>
      <c r="AM88" s="395" t="s">
        <v>206</v>
      </c>
      <c r="AN88" s="395" t="s">
        <v>207</v>
      </c>
      <c r="AO88" s="395" t="s">
        <v>219</v>
      </c>
      <c r="AP88" s="395"/>
      <c r="AQ88" s="395" t="s">
        <v>250</v>
      </c>
      <c r="AR88" s="20"/>
    </row>
    <row r="89" spans="1:44" ht="17.25" customHeight="1" thickTop="1" thickBot="1" x14ac:dyDescent="0.3">
      <c r="A89" s="411">
        <v>87</v>
      </c>
      <c r="B89" s="60" t="s">
        <v>102</v>
      </c>
      <c r="C89" s="60" t="s">
        <v>9</v>
      </c>
      <c r="D89" s="241">
        <v>45978</v>
      </c>
      <c r="E89" s="242" t="str">
        <f t="shared" si="1"/>
        <v>pondělí</v>
      </c>
      <c r="F89" s="412">
        <v>0.75</v>
      </c>
      <c r="G89" s="413">
        <v>1</v>
      </c>
      <c r="H89" s="413">
        <v>1</v>
      </c>
      <c r="I89" s="61" t="s">
        <v>100</v>
      </c>
      <c r="J89" s="62"/>
      <c r="K89" s="61"/>
      <c r="L89" s="61"/>
      <c r="M89" s="61"/>
      <c r="N89" s="61"/>
      <c r="O89" s="61"/>
      <c r="P89" s="63"/>
      <c r="Q89" s="63"/>
      <c r="R89" s="243"/>
      <c r="S89" s="244"/>
      <c r="T89" s="245"/>
      <c r="U89" s="64"/>
      <c r="V89" s="64"/>
      <c r="W89" s="64"/>
      <c r="X89" s="64"/>
      <c r="Y89" s="65"/>
      <c r="Z89" s="64"/>
      <c r="AA89" s="64"/>
      <c r="AB89" s="64"/>
      <c r="AC89" s="64"/>
      <c r="AD89" s="64"/>
      <c r="AE89" s="64"/>
      <c r="AF89" s="64"/>
      <c r="AG89" s="64"/>
      <c r="AH89" s="64"/>
      <c r="AI89" s="64"/>
      <c r="AJ89" s="64"/>
      <c r="AK89" s="61"/>
      <c r="AL89" s="61"/>
      <c r="AM89" s="66" t="s">
        <v>221</v>
      </c>
      <c r="AN89" s="66" t="s">
        <v>216</v>
      </c>
      <c r="AO89" s="66" t="s">
        <v>218</v>
      </c>
      <c r="AP89" s="66"/>
      <c r="AQ89" s="66" t="s">
        <v>264</v>
      </c>
      <c r="AR89" s="20"/>
    </row>
    <row r="90" spans="1:44" ht="17.25" customHeight="1" thickTop="1" thickBot="1" x14ac:dyDescent="0.3">
      <c r="A90" s="392">
        <v>88</v>
      </c>
      <c r="B90" s="210" t="s">
        <v>197</v>
      </c>
      <c r="C90" s="210" t="s">
        <v>11</v>
      </c>
      <c r="D90" s="211">
        <v>45976</v>
      </c>
      <c r="E90" s="212" t="str">
        <f t="shared" si="1"/>
        <v>sobota</v>
      </c>
      <c r="F90" s="393">
        <v>0.65625</v>
      </c>
      <c r="G90" s="394">
        <v>1</v>
      </c>
      <c r="H90" s="394">
        <v>1</v>
      </c>
      <c r="I90" s="213" t="s">
        <v>100</v>
      </c>
      <c r="J90" s="214"/>
      <c r="K90" s="213"/>
      <c r="L90" s="213"/>
      <c r="M90" s="213"/>
      <c r="N90" s="213"/>
      <c r="O90" s="213"/>
      <c r="P90" s="215"/>
      <c r="Q90" s="215"/>
      <c r="R90" s="217"/>
      <c r="S90" s="222"/>
      <c r="T90" s="219"/>
      <c r="U90" s="220"/>
      <c r="V90" s="220"/>
      <c r="W90" s="220"/>
      <c r="X90" s="220"/>
      <c r="Y90" s="221"/>
      <c r="Z90" s="220"/>
      <c r="AA90" s="220"/>
      <c r="AB90" s="220"/>
      <c r="AC90" s="220"/>
      <c r="AD90" s="220"/>
      <c r="AE90" s="220"/>
      <c r="AF90" s="220"/>
      <c r="AG90" s="220"/>
      <c r="AH90" s="220"/>
      <c r="AI90" s="220"/>
      <c r="AJ90" s="220"/>
      <c r="AK90" s="213"/>
      <c r="AL90" s="213"/>
      <c r="AM90" s="395" t="s">
        <v>207</v>
      </c>
      <c r="AN90" s="395" t="s">
        <v>209</v>
      </c>
      <c r="AO90" s="395" t="s">
        <v>236</v>
      </c>
      <c r="AP90" s="395"/>
      <c r="AQ90" s="395" t="s">
        <v>228</v>
      </c>
      <c r="AR90" s="20"/>
    </row>
    <row r="91" spans="1:44" ht="17.25" customHeight="1" thickTop="1" thickBot="1" x14ac:dyDescent="0.3">
      <c r="A91" s="396">
        <v>89</v>
      </c>
      <c r="B91" s="239" t="s">
        <v>204</v>
      </c>
      <c r="C91" s="239" t="s">
        <v>11</v>
      </c>
      <c r="D91" s="240">
        <v>45983</v>
      </c>
      <c r="E91" s="230" t="str">
        <f t="shared" si="1"/>
        <v>sobota</v>
      </c>
      <c r="F91" s="400">
        <v>0.70833333333333337</v>
      </c>
      <c r="G91" s="401">
        <v>1</v>
      </c>
      <c r="H91" s="401">
        <v>1</v>
      </c>
      <c r="I91" s="231" t="s">
        <v>43</v>
      </c>
      <c r="J91" s="232"/>
      <c r="K91" s="231"/>
      <c r="L91" s="231"/>
      <c r="M91" s="231"/>
      <c r="N91" s="231"/>
      <c r="O91" s="231"/>
      <c r="P91" s="233"/>
      <c r="Q91" s="233"/>
      <c r="R91" s="234"/>
      <c r="S91" s="235"/>
      <c r="T91" s="236"/>
      <c r="U91" s="237"/>
      <c r="V91" s="237"/>
      <c r="W91" s="237"/>
      <c r="X91" s="237"/>
      <c r="Y91" s="238"/>
      <c r="Z91" s="237"/>
      <c r="AA91" s="237"/>
      <c r="AB91" s="237"/>
      <c r="AC91" s="237"/>
      <c r="AD91" s="237"/>
      <c r="AE91" s="237"/>
      <c r="AF91" s="237"/>
      <c r="AG91" s="237"/>
      <c r="AH91" s="237"/>
      <c r="AI91" s="237"/>
      <c r="AJ91" s="237"/>
      <c r="AK91" s="231"/>
      <c r="AL91" s="231"/>
      <c r="AM91" s="399" t="s">
        <v>212</v>
      </c>
      <c r="AN91" s="399" t="s">
        <v>117</v>
      </c>
      <c r="AO91" s="399" t="s">
        <v>231</v>
      </c>
      <c r="AP91" s="399"/>
      <c r="AQ91" s="399" t="s">
        <v>241</v>
      </c>
      <c r="AR91" s="20"/>
    </row>
    <row r="92" spans="1:44" ht="17.25" customHeight="1" thickTop="1" thickBot="1" x14ac:dyDescent="0.3">
      <c r="A92" s="396">
        <v>90</v>
      </c>
      <c r="B92" s="239" t="s">
        <v>135</v>
      </c>
      <c r="C92" s="239" t="s">
        <v>15</v>
      </c>
      <c r="D92" s="240">
        <v>45983</v>
      </c>
      <c r="E92" s="230" t="str">
        <f t="shared" si="1"/>
        <v>sobota</v>
      </c>
      <c r="F92" s="400">
        <v>0.73958333333333337</v>
      </c>
      <c r="G92" s="401">
        <v>1</v>
      </c>
      <c r="H92" s="401">
        <v>1</v>
      </c>
      <c r="I92" s="231" t="s">
        <v>43</v>
      </c>
      <c r="J92" s="232"/>
      <c r="K92" s="231"/>
      <c r="L92" s="231"/>
      <c r="M92" s="231"/>
      <c r="N92" s="231"/>
      <c r="O92" s="231"/>
      <c r="P92" s="233"/>
      <c r="Q92" s="233"/>
      <c r="R92" s="234"/>
      <c r="S92" s="235"/>
      <c r="T92" s="236"/>
      <c r="U92" s="237"/>
      <c r="V92" s="237"/>
      <c r="W92" s="237"/>
      <c r="X92" s="237"/>
      <c r="Y92" s="238"/>
      <c r="Z92" s="237"/>
      <c r="AA92" s="237"/>
      <c r="AB92" s="237"/>
      <c r="AC92" s="237"/>
      <c r="AD92" s="237"/>
      <c r="AE92" s="237"/>
      <c r="AF92" s="237"/>
      <c r="AG92" s="237"/>
      <c r="AH92" s="237"/>
      <c r="AI92" s="237"/>
      <c r="AJ92" s="237"/>
      <c r="AK92" s="231"/>
      <c r="AL92" s="231"/>
      <c r="AM92" s="399" t="s">
        <v>236</v>
      </c>
      <c r="AN92" s="399" t="s">
        <v>221</v>
      </c>
      <c r="AO92" s="399" t="s">
        <v>117</v>
      </c>
      <c r="AP92" s="399"/>
      <c r="AQ92" s="399" t="s">
        <v>222</v>
      </c>
      <c r="AR92" s="20"/>
    </row>
    <row r="93" spans="1:44" ht="17.25" customHeight="1" thickTop="1" thickBot="1" x14ac:dyDescent="0.3">
      <c r="A93" s="396">
        <v>91</v>
      </c>
      <c r="B93" s="239" t="s">
        <v>2</v>
      </c>
      <c r="C93" s="239" t="s">
        <v>14</v>
      </c>
      <c r="D93" s="240">
        <v>45984</v>
      </c>
      <c r="E93" s="230" t="str">
        <f t="shared" si="1"/>
        <v>neděle</v>
      </c>
      <c r="F93" s="400">
        <v>0.66666666666666663</v>
      </c>
      <c r="G93" s="401">
        <v>1</v>
      </c>
      <c r="H93" s="401">
        <v>1</v>
      </c>
      <c r="I93" s="231" t="s">
        <v>43</v>
      </c>
      <c r="J93" s="232"/>
      <c r="K93" s="231"/>
      <c r="L93" s="231"/>
      <c r="M93" s="231"/>
      <c r="N93" s="231"/>
      <c r="O93" s="231"/>
      <c r="P93" s="233"/>
      <c r="Q93" s="233"/>
      <c r="R93" s="234"/>
      <c r="S93" s="235"/>
      <c r="T93" s="236"/>
      <c r="U93" s="237"/>
      <c r="V93" s="237"/>
      <c r="W93" s="237"/>
      <c r="X93" s="237"/>
      <c r="Y93" s="238"/>
      <c r="Z93" s="237"/>
      <c r="AA93" s="237"/>
      <c r="AB93" s="237"/>
      <c r="AC93" s="237"/>
      <c r="AD93" s="237"/>
      <c r="AE93" s="237"/>
      <c r="AF93" s="237"/>
      <c r="AG93" s="237"/>
      <c r="AH93" s="237"/>
      <c r="AI93" s="237"/>
      <c r="AJ93" s="237"/>
      <c r="AK93" s="231"/>
      <c r="AL93" s="231"/>
      <c r="AM93" s="399" t="s">
        <v>210</v>
      </c>
      <c r="AN93" s="399" t="s">
        <v>207</v>
      </c>
      <c r="AO93" s="399" t="s">
        <v>117</v>
      </c>
      <c r="AP93" s="399"/>
      <c r="AQ93" s="399" t="s">
        <v>269</v>
      </c>
      <c r="AR93" s="20"/>
    </row>
    <row r="94" spans="1:44" ht="17.25" customHeight="1" thickTop="1" thickBot="1" x14ac:dyDescent="0.3">
      <c r="A94" s="411">
        <v>92</v>
      </c>
      <c r="B94" s="60" t="s">
        <v>136</v>
      </c>
      <c r="C94" s="60" t="s">
        <v>9</v>
      </c>
      <c r="D94" s="241">
        <v>45984</v>
      </c>
      <c r="E94" s="242" t="str">
        <f t="shared" si="1"/>
        <v>neděle</v>
      </c>
      <c r="F94" s="412">
        <v>0.47916666666666669</v>
      </c>
      <c r="G94" s="413">
        <v>1</v>
      </c>
      <c r="H94" s="413">
        <v>1</v>
      </c>
      <c r="I94" s="61" t="s">
        <v>43</v>
      </c>
      <c r="J94" s="62"/>
      <c r="K94" s="61"/>
      <c r="L94" s="61"/>
      <c r="M94" s="61"/>
      <c r="N94" s="61"/>
      <c r="O94" s="61"/>
      <c r="P94" s="63"/>
      <c r="Q94" s="63"/>
      <c r="R94" s="243"/>
      <c r="S94" s="244"/>
      <c r="T94" s="245"/>
      <c r="U94" s="64"/>
      <c r="V94" s="64"/>
      <c r="W94" s="64"/>
      <c r="X94" s="64"/>
      <c r="Y94" s="65"/>
      <c r="Z94" s="64"/>
      <c r="AA94" s="64"/>
      <c r="AB94" s="64"/>
      <c r="AC94" s="64"/>
      <c r="AD94" s="64"/>
      <c r="AE94" s="64"/>
      <c r="AF94" s="64"/>
      <c r="AG94" s="64"/>
      <c r="AH94" s="64"/>
      <c r="AI94" s="64"/>
      <c r="AJ94" s="64"/>
      <c r="AK94" s="61"/>
      <c r="AL94" s="61"/>
      <c r="AM94" s="66" t="s">
        <v>206</v>
      </c>
      <c r="AN94" s="66" t="s">
        <v>212</v>
      </c>
      <c r="AO94" s="66" t="s">
        <v>221</v>
      </c>
      <c r="AP94" s="66"/>
      <c r="AQ94" s="66" t="s">
        <v>265</v>
      </c>
      <c r="AR94" s="20"/>
    </row>
    <row r="95" spans="1:44" ht="17.25" customHeight="1" thickTop="1" thickBot="1" x14ac:dyDescent="0.3">
      <c r="A95" s="396">
        <v>93</v>
      </c>
      <c r="B95" s="239" t="s">
        <v>102</v>
      </c>
      <c r="C95" s="239" t="s">
        <v>4</v>
      </c>
      <c r="D95" s="240">
        <v>45984</v>
      </c>
      <c r="E95" s="230" t="str">
        <f t="shared" si="1"/>
        <v>neděle</v>
      </c>
      <c r="F95" s="400">
        <v>0.70833333333333337</v>
      </c>
      <c r="G95" s="401">
        <v>1</v>
      </c>
      <c r="H95" s="401">
        <v>1</v>
      </c>
      <c r="I95" s="231" t="s">
        <v>43</v>
      </c>
      <c r="J95" s="232"/>
      <c r="K95" s="231"/>
      <c r="L95" s="231"/>
      <c r="M95" s="231"/>
      <c r="N95" s="231"/>
      <c r="O95" s="231"/>
      <c r="P95" s="233"/>
      <c r="Q95" s="233"/>
      <c r="R95" s="234"/>
      <c r="S95" s="235"/>
      <c r="T95" s="236"/>
      <c r="U95" s="237"/>
      <c r="V95" s="237"/>
      <c r="W95" s="237"/>
      <c r="X95" s="237"/>
      <c r="Y95" s="238"/>
      <c r="Z95" s="237"/>
      <c r="AA95" s="237"/>
      <c r="AB95" s="237"/>
      <c r="AC95" s="237"/>
      <c r="AD95" s="237"/>
      <c r="AE95" s="237"/>
      <c r="AF95" s="237"/>
      <c r="AG95" s="237"/>
      <c r="AH95" s="237"/>
      <c r="AI95" s="237"/>
      <c r="AJ95" s="237"/>
      <c r="AK95" s="231"/>
      <c r="AL95" s="231"/>
      <c r="AM95" s="399" t="s">
        <v>207</v>
      </c>
      <c r="AN95" s="399" t="s">
        <v>206</v>
      </c>
      <c r="AO95" s="399" t="s">
        <v>218</v>
      </c>
      <c r="AP95" s="399"/>
      <c r="AQ95" s="399" t="s">
        <v>233</v>
      </c>
      <c r="AR95" s="20"/>
    </row>
    <row r="96" spans="1:44" ht="17.25" customHeight="1" thickTop="1" thickBot="1" x14ac:dyDescent="0.3">
      <c r="A96" s="396">
        <v>94</v>
      </c>
      <c r="B96" s="239" t="s">
        <v>124</v>
      </c>
      <c r="C96" s="239" t="s">
        <v>101</v>
      </c>
      <c r="D96" s="240">
        <v>45984</v>
      </c>
      <c r="E96" s="230" t="str">
        <f t="shared" si="1"/>
        <v>neděle</v>
      </c>
      <c r="F96" s="400">
        <v>0.72916666666666663</v>
      </c>
      <c r="G96" s="401">
        <v>1</v>
      </c>
      <c r="H96" s="401">
        <v>1</v>
      </c>
      <c r="I96" s="231" t="s">
        <v>43</v>
      </c>
      <c r="J96" s="232"/>
      <c r="K96" s="231"/>
      <c r="L96" s="231"/>
      <c r="M96" s="231"/>
      <c r="N96" s="231"/>
      <c r="O96" s="231"/>
      <c r="P96" s="233"/>
      <c r="Q96" s="233"/>
      <c r="R96" s="234"/>
      <c r="S96" s="235"/>
      <c r="T96" s="236"/>
      <c r="U96" s="237"/>
      <c r="V96" s="237"/>
      <c r="W96" s="237"/>
      <c r="X96" s="237"/>
      <c r="Y96" s="238"/>
      <c r="Z96" s="237"/>
      <c r="AA96" s="237"/>
      <c r="AB96" s="237"/>
      <c r="AC96" s="237"/>
      <c r="AD96" s="237"/>
      <c r="AE96" s="237"/>
      <c r="AF96" s="237"/>
      <c r="AG96" s="237"/>
      <c r="AH96" s="237"/>
      <c r="AI96" s="237"/>
      <c r="AJ96" s="237"/>
      <c r="AK96" s="231"/>
      <c r="AL96" s="231"/>
      <c r="AM96" s="399" t="s">
        <v>213</v>
      </c>
      <c r="AN96" s="399" t="s">
        <v>212</v>
      </c>
      <c r="AO96" s="399" t="s">
        <v>117</v>
      </c>
      <c r="AP96" s="399"/>
      <c r="AQ96" s="399" t="s">
        <v>219</v>
      </c>
      <c r="AR96" s="20"/>
    </row>
    <row r="97" spans="1:44" ht="17.25" customHeight="1" thickTop="1" thickBot="1" x14ac:dyDescent="0.3">
      <c r="A97" s="396">
        <v>95</v>
      </c>
      <c r="B97" s="239" t="s">
        <v>6</v>
      </c>
      <c r="C97" s="239" t="s">
        <v>12</v>
      </c>
      <c r="D97" s="240">
        <v>45983</v>
      </c>
      <c r="E97" s="230" t="str">
        <f t="shared" si="1"/>
        <v>sobota</v>
      </c>
      <c r="F97" s="400">
        <v>0.71875</v>
      </c>
      <c r="G97" s="401">
        <v>1</v>
      </c>
      <c r="H97" s="401">
        <v>1</v>
      </c>
      <c r="I97" s="231" t="s">
        <v>43</v>
      </c>
      <c r="J97" s="232"/>
      <c r="K97" s="231"/>
      <c r="L97" s="231"/>
      <c r="M97" s="231"/>
      <c r="N97" s="231"/>
      <c r="O97" s="231"/>
      <c r="P97" s="233"/>
      <c r="Q97" s="233"/>
      <c r="R97" s="234"/>
      <c r="S97" s="235"/>
      <c r="T97" s="236"/>
      <c r="U97" s="237"/>
      <c r="V97" s="237"/>
      <c r="W97" s="237"/>
      <c r="X97" s="237"/>
      <c r="Y97" s="238"/>
      <c r="Z97" s="237"/>
      <c r="AA97" s="237"/>
      <c r="AB97" s="237"/>
      <c r="AC97" s="237"/>
      <c r="AD97" s="237"/>
      <c r="AE97" s="237"/>
      <c r="AF97" s="237"/>
      <c r="AG97" s="237"/>
      <c r="AH97" s="237"/>
      <c r="AI97" s="237"/>
      <c r="AJ97" s="237"/>
      <c r="AK97" s="231"/>
      <c r="AL97" s="231"/>
      <c r="AM97" s="399" t="s">
        <v>208</v>
      </c>
      <c r="AN97" s="399" t="s">
        <v>213</v>
      </c>
      <c r="AO97" s="399" t="s">
        <v>223</v>
      </c>
      <c r="AP97" s="399"/>
      <c r="AQ97" s="399" t="s">
        <v>268</v>
      </c>
      <c r="AR97" s="20"/>
    </row>
    <row r="98" spans="1:44" ht="17.25" customHeight="1" thickTop="1" thickBot="1" x14ac:dyDescent="0.3">
      <c r="A98" s="396">
        <v>96</v>
      </c>
      <c r="B98" s="239" t="s">
        <v>197</v>
      </c>
      <c r="C98" s="239" t="s">
        <v>7</v>
      </c>
      <c r="D98" s="240">
        <v>45983</v>
      </c>
      <c r="E98" s="230" t="str">
        <f t="shared" si="1"/>
        <v>sobota</v>
      </c>
      <c r="F98" s="400">
        <v>0.77083333333333337</v>
      </c>
      <c r="G98" s="401">
        <v>1</v>
      </c>
      <c r="H98" s="401">
        <v>1</v>
      </c>
      <c r="I98" s="231" t="s">
        <v>43</v>
      </c>
      <c r="J98" s="232"/>
      <c r="K98" s="231"/>
      <c r="L98" s="231"/>
      <c r="M98" s="231"/>
      <c r="N98" s="231"/>
      <c r="O98" s="231"/>
      <c r="P98" s="233"/>
      <c r="Q98" s="233"/>
      <c r="R98" s="234"/>
      <c r="S98" s="235"/>
      <c r="T98" s="236"/>
      <c r="U98" s="237"/>
      <c r="V98" s="237"/>
      <c r="W98" s="237"/>
      <c r="X98" s="237"/>
      <c r="Y98" s="238"/>
      <c r="Z98" s="237"/>
      <c r="AA98" s="237"/>
      <c r="AB98" s="237"/>
      <c r="AC98" s="237"/>
      <c r="AD98" s="237"/>
      <c r="AE98" s="237"/>
      <c r="AF98" s="237"/>
      <c r="AG98" s="237"/>
      <c r="AH98" s="237"/>
      <c r="AI98" s="237"/>
      <c r="AJ98" s="237"/>
      <c r="AK98" s="231"/>
      <c r="AL98" s="231"/>
      <c r="AM98" s="399" t="s">
        <v>212</v>
      </c>
      <c r="AN98" s="399" t="s">
        <v>208</v>
      </c>
      <c r="AO98" s="399" t="s">
        <v>212</v>
      </c>
      <c r="AP98" s="399"/>
      <c r="AQ98" s="399" t="s">
        <v>235</v>
      </c>
    </row>
    <row r="99" spans="1:44" ht="17.25" customHeight="1" thickTop="1" thickBot="1" x14ac:dyDescent="0.3">
      <c r="A99" s="392">
        <v>97</v>
      </c>
      <c r="B99" s="210" t="s">
        <v>2</v>
      </c>
      <c r="C99" s="210" t="s">
        <v>204</v>
      </c>
      <c r="D99" s="211">
        <v>45991</v>
      </c>
      <c r="E99" s="212" t="str">
        <f t="shared" si="1"/>
        <v>neděle</v>
      </c>
      <c r="F99" s="393">
        <v>0.66666666666666663</v>
      </c>
      <c r="G99" s="394">
        <v>1</v>
      </c>
      <c r="H99" s="394">
        <v>1</v>
      </c>
      <c r="I99" s="213" t="s">
        <v>44</v>
      </c>
      <c r="J99" s="214"/>
      <c r="K99" s="213"/>
      <c r="L99" s="213"/>
      <c r="M99" s="213"/>
      <c r="N99" s="213"/>
      <c r="O99" s="213"/>
      <c r="P99" s="215"/>
      <c r="Q99" s="215"/>
      <c r="R99" s="217"/>
      <c r="S99" s="222"/>
      <c r="T99" s="219"/>
      <c r="U99" s="220"/>
      <c r="V99" s="220"/>
      <c r="W99" s="220"/>
      <c r="X99" s="220"/>
      <c r="Y99" s="221"/>
      <c r="Z99" s="220"/>
      <c r="AA99" s="220"/>
      <c r="AB99" s="220"/>
      <c r="AC99" s="220"/>
      <c r="AD99" s="220"/>
      <c r="AE99" s="220"/>
      <c r="AF99" s="220"/>
      <c r="AG99" s="220"/>
      <c r="AH99" s="220"/>
      <c r="AI99" s="220"/>
      <c r="AJ99" s="220"/>
      <c r="AK99" s="213"/>
      <c r="AL99" s="213"/>
      <c r="AM99" s="395" t="s">
        <v>207</v>
      </c>
      <c r="AN99" s="395" t="s">
        <v>117</v>
      </c>
      <c r="AO99" s="395" t="s">
        <v>213</v>
      </c>
      <c r="AP99" s="395"/>
      <c r="AQ99" s="395" t="s">
        <v>271</v>
      </c>
      <c r="AR99" s="20"/>
    </row>
    <row r="100" spans="1:44" ht="17.25" customHeight="1" thickTop="1" thickBot="1" x14ac:dyDescent="0.3">
      <c r="A100" s="392">
        <v>98</v>
      </c>
      <c r="B100" s="210" t="s">
        <v>14</v>
      </c>
      <c r="C100" s="210" t="s">
        <v>135</v>
      </c>
      <c r="D100" s="211">
        <v>45990</v>
      </c>
      <c r="E100" s="212" t="str">
        <f t="shared" si="1"/>
        <v>sobota</v>
      </c>
      <c r="F100" s="393">
        <v>0.70833333333333337</v>
      </c>
      <c r="G100" s="394">
        <v>1</v>
      </c>
      <c r="H100" s="394">
        <v>1</v>
      </c>
      <c r="I100" s="213" t="s">
        <v>44</v>
      </c>
      <c r="J100" s="214"/>
      <c r="K100" s="213"/>
      <c r="L100" s="213"/>
      <c r="M100" s="213"/>
      <c r="N100" s="213"/>
      <c r="O100" s="213"/>
      <c r="P100" s="215"/>
      <c r="Q100" s="215"/>
      <c r="R100" s="217"/>
      <c r="S100" s="222"/>
      <c r="T100" s="219"/>
      <c r="U100" s="220"/>
      <c r="V100" s="220"/>
      <c r="W100" s="220"/>
      <c r="X100" s="220"/>
      <c r="Y100" s="221"/>
      <c r="Z100" s="220"/>
      <c r="AA100" s="220"/>
      <c r="AB100" s="220"/>
      <c r="AC100" s="220"/>
      <c r="AD100" s="220"/>
      <c r="AE100" s="220"/>
      <c r="AF100" s="220"/>
      <c r="AG100" s="220"/>
      <c r="AH100" s="220"/>
      <c r="AI100" s="220"/>
      <c r="AJ100" s="220"/>
      <c r="AK100" s="213"/>
      <c r="AL100" s="213"/>
      <c r="AM100" s="395" t="s">
        <v>207</v>
      </c>
      <c r="AN100" s="395" t="s">
        <v>223</v>
      </c>
      <c r="AO100" s="395" t="s">
        <v>251</v>
      </c>
      <c r="AP100" s="395"/>
      <c r="AQ100" s="395" t="s">
        <v>270</v>
      </c>
      <c r="AR100" s="20"/>
    </row>
    <row r="101" spans="1:44" ht="17.25" customHeight="1" thickTop="1" thickBot="1" x14ac:dyDescent="0.3">
      <c r="A101" s="392">
        <v>99</v>
      </c>
      <c r="B101" s="210" t="s">
        <v>7</v>
      </c>
      <c r="C101" s="210" t="s">
        <v>11</v>
      </c>
      <c r="D101" s="211">
        <v>45991</v>
      </c>
      <c r="E101" s="212" t="s">
        <v>205</v>
      </c>
      <c r="F101" s="393">
        <v>0.72916666666666663</v>
      </c>
      <c r="G101" s="394">
        <v>1</v>
      </c>
      <c r="H101" s="394">
        <v>1</v>
      </c>
      <c r="I101" s="213" t="s">
        <v>44</v>
      </c>
      <c r="J101" s="214"/>
      <c r="K101" s="213"/>
      <c r="L101" s="213"/>
      <c r="M101" s="213"/>
      <c r="N101" s="213"/>
      <c r="O101" s="213"/>
      <c r="P101" s="215"/>
      <c r="Q101" s="215"/>
      <c r="R101" s="217"/>
      <c r="S101" s="222"/>
      <c r="T101" s="219"/>
      <c r="U101" s="220"/>
      <c r="V101" s="220"/>
      <c r="W101" s="220"/>
      <c r="X101" s="220"/>
      <c r="Y101" s="221"/>
      <c r="Z101" s="220"/>
      <c r="AA101" s="220"/>
      <c r="AB101" s="220"/>
      <c r="AC101" s="220"/>
      <c r="AD101" s="220"/>
      <c r="AE101" s="220"/>
      <c r="AF101" s="220"/>
      <c r="AG101" s="220"/>
      <c r="AH101" s="220"/>
      <c r="AI101" s="220"/>
      <c r="AJ101" s="220"/>
      <c r="AK101" s="213"/>
      <c r="AL101" s="213"/>
      <c r="AM101" s="395" t="s">
        <v>236</v>
      </c>
      <c r="AN101" s="395" t="s">
        <v>212</v>
      </c>
      <c r="AO101" s="395" t="s">
        <v>221</v>
      </c>
      <c r="AP101" s="395"/>
      <c r="AQ101" s="395" t="s">
        <v>266</v>
      </c>
      <c r="AR101" s="20"/>
    </row>
    <row r="102" spans="1:44" ht="17.25" customHeight="1" thickTop="1" thickBot="1" x14ac:dyDescent="0.3">
      <c r="A102" s="392">
        <v>100</v>
      </c>
      <c r="B102" s="210" t="s">
        <v>6</v>
      </c>
      <c r="C102" s="210" t="s">
        <v>136</v>
      </c>
      <c r="D102" s="211">
        <v>45990</v>
      </c>
      <c r="E102" s="212" t="str">
        <f t="shared" si="1"/>
        <v>sobota</v>
      </c>
      <c r="F102" s="393">
        <v>0.77083333333333337</v>
      </c>
      <c r="G102" s="394">
        <v>1</v>
      </c>
      <c r="H102" s="394">
        <v>1</v>
      </c>
      <c r="I102" s="213" t="s">
        <v>44</v>
      </c>
      <c r="J102" s="214"/>
      <c r="K102" s="213"/>
      <c r="L102" s="213"/>
      <c r="M102" s="213"/>
      <c r="N102" s="213"/>
      <c r="O102" s="213"/>
      <c r="P102" s="215"/>
      <c r="Q102" s="215"/>
      <c r="R102" s="217"/>
      <c r="S102" s="222"/>
      <c r="T102" s="219"/>
      <c r="U102" s="220"/>
      <c r="V102" s="220"/>
      <c r="W102" s="220"/>
      <c r="X102" s="220"/>
      <c r="Y102" s="221"/>
      <c r="Z102" s="220"/>
      <c r="AA102" s="220"/>
      <c r="AB102" s="220"/>
      <c r="AC102" s="220"/>
      <c r="AD102" s="220"/>
      <c r="AE102" s="220"/>
      <c r="AF102" s="220"/>
      <c r="AG102" s="220"/>
      <c r="AH102" s="220"/>
      <c r="AI102" s="220"/>
      <c r="AJ102" s="220"/>
      <c r="AK102" s="213"/>
      <c r="AL102" s="213"/>
      <c r="AM102" s="395" t="s">
        <v>246</v>
      </c>
      <c r="AN102" s="395" t="s">
        <v>213</v>
      </c>
      <c r="AO102" s="395" t="s">
        <v>219</v>
      </c>
      <c r="AP102" s="395"/>
      <c r="AQ102" s="395" t="s">
        <v>215</v>
      </c>
      <c r="AR102" s="20"/>
    </row>
    <row r="103" spans="1:44" ht="17.25" customHeight="1" thickTop="1" thickBot="1" x14ac:dyDescent="0.3">
      <c r="A103" s="392">
        <v>101</v>
      </c>
      <c r="B103" s="210" t="s">
        <v>12</v>
      </c>
      <c r="C103" s="210" t="s">
        <v>124</v>
      </c>
      <c r="D103" s="211">
        <v>45990</v>
      </c>
      <c r="E103" s="212" t="str">
        <f t="shared" si="1"/>
        <v>sobota</v>
      </c>
      <c r="F103" s="393">
        <v>0.79166666666666663</v>
      </c>
      <c r="G103" s="394">
        <v>1</v>
      </c>
      <c r="H103" s="394">
        <v>1</v>
      </c>
      <c r="I103" s="213" t="s">
        <v>44</v>
      </c>
      <c r="J103" s="214"/>
      <c r="K103" s="213"/>
      <c r="L103" s="213"/>
      <c r="M103" s="213"/>
      <c r="N103" s="213"/>
      <c r="O103" s="213"/>
      <c r="P103" s="215"/>
      <c r="Q103" s="215"/>
      <c r="R103" s="217"/>
      <c r="S103" s="222"/>
      <c r="T103" s="219"/>
      <c r="U103" s="220"/>
      <c r="V103" s="220"/>
      <c r="W103" s="220"/>
      <c r="X103" s="220"/>
      <c r="Y103" s="221"/>
      <c r="Z103" s="220"/>
      <c r="AA103" s="220"/>
      <c r="AB103" s="220"/>
      <c r="AC103" s="220"/>
      <c r="AD103" s="220"/>
      <c r="AE103" s="220"/>
      <c r="AF103" s="220"/>
      <c r="AG103" s="220"/>
      <c r="AH103" s="220"/>
      <c r="AI103" s="220"/>
      <c r="AJ103" s="220"/>
      <c r="AK103" s="213"/>
      <c r="AL103" s="213"/>
      <c r="AM103" s="395" t="s">
        <v>117</v>
      </c>
      <c r="AN103" s="395" t="s">
        <v>221</v>
      </c>
      <c r="AO103" s="395" t="s">
        <v>246</v>
      </c>
      <c r="AP103" s="395"/>
      <c r="AQ103" s="395" t="s">
        <v>225</v>
      </c>
      <c r="AR103" s="20"/>
    </row>
    <row r="104" spans="1:44" ht="17.25" customHeight="1" thickTop="1" thickBot="1" x14ac:dyDescent="0.3">
      <c r="A104" s="392">
        <v>102</v>
      </c>
      <c r="B104" s="210" t="s">
        <v>101</v>
      </c>
      <c r="C104" s="210" t="s">
        <v>102</v>
      </c>
      <c r="D104" s="211">
        <v>45991</v>
      </c>
      <c r="E104" s="212" t="s">
        <v>205</v>
      </c>
      <c r="F104" s="393">
        <v>0.70833333333333337</v>
      </c>
      <c r="G104" s="394">
        <v>1</v>
      </c>
      <c r="H104" s="394">
        <v>1</v>
      </c>
      <c r="I104" s="213" t="s">
        <v>44</v>
      </c>
      <c r="J104" s="214"/>
      <c r="K104" s="213"/>
      <c r="L104" s="213"/>
      <c r="M104" s="213"/>
      <c r="N104" s="213"/>
      <c r="O104" s="213"/>
      <c r="P104" s="215"/>
      <c r="Q104" s="215"/>
      <c r="R104" s="217"/>
      <c r="S104" s="222"/>
      <c r="T104" s="219"/>
      <c r="U104" s="220"/>
      <c r="V104" s="220"/>
      <c r="W104" s="220"/>
      <c r="X104" s="220"/>
      <c r="Y104" s="221"/>
      <c r="Z104" s="220"/>
      <c r="AA104" s="220"/>
      <c r="AB104" s="220"/>
      <c r="AC104" s="220"/>
      <c r="AD104" s="220"/>
      <c r="AE104" s="220"/>
      <c r="AF104" s="220"/>
      <c r="AG104" s="220"/>
      <c r="AH104" s="220"/>
      <c r="AI104" s="220"/>
      <c r="AJ104" s="220"/>
      <c r="AK104" s="213"/>
      <c r="AL104" s="213"/>
      <c r="AM104" s="395" t="s">
        <v>207</v>
      </c>
      <c r="AN104" s="395" t="s">
        <v>212</v>
      </c>
      <c r="AO104" s="395" t="s">
        <v>212</v>
      </c>
      <c r="AP104" s="395"/>
      <c r="AQ104" s="395" t="s">
        <v>223</v>
      </c>
      <c r="AR104" s="20"/>
    </row>
    <row r="105" spans="1:44" ht="17.25" customHeight="1" thickTop="1" thickBot="1" x14ac:dyDescent="0.3">
      <c r="A105" s="411">
        <v>103</v>
      </c>
      <c r="B105" s="60" t="s">
        <v>4</v>
      </c>
      <c r="C105" s="60" t="s">
        <v>9</v>
      </c>
      <c r="D105" s="241">
        <v>45990</v>
      </c>
      <c r="E105" s="242" t="str">
        <f t="shared" si="1"/>
        <v>sobota</v>
      </c>
      <c r="F105" s="412">
        <v>0.72916666666666663</v>
      </c>
      <c r="G105" s="413">
        <v>1</v>
      </c>
      <c r="H105" s="413">
        <v>1</v>
      </c>
      <c r="I105" s="61" t="s">
        <v>44</v>
      </c>
      <c r="J105" s="62"/>
      <c r="K105" s="61"/>
      <c r="L105" s="61"/>
      <c r="M105" s="61"/>
      <c r="N105" s="61"/>
      <c r="O105" s="61"/>
      <c r="P105" s="63"/>
      <c r="Q105" s="63"/>
      <c r="R105" s="243"/>
      <c r="S105" s="244"/>
      <c r="T105" s="245"/>
      <c r="U105" s="64"/>
      <c r="V105" s="64"/>
      <c r="W105" s="64"/>
      <c r="X105" s="64"/>
      <c r="Y105" s="65"/>
      <c r="Z105" s="64"/>
      <c r="AA105" s="64"/>
      <c r="AB105" s="64"/>
      <c r="AC105" s="64"/>
      <c r="AD105" s="64"/>
      <c r="AE105" s="64"/>
      <c r="AF105" s="64"/>
      <c r="AG105" s="64"/>
      <c r="AH105" s="64"/>
      <c r="AI105" s="64"/>
      <c r="AJ105" s="64"/>
      <c r="AK105" s="61"/>
      <c r="AL105" s="61"/>
      <c r="AM105" s="66" t="s">
        <v>219</v>
      </c>
      <c r="AN105" s="66" t="s">
        <v>206</v>
      </c>
      <c r="AO105" s="66" t="s">
        <v>226</v>
      </c>
      <c r="AP105" s="66"/>
      <c r="AQ105" s="66" t="s">
        <v>241</v>
      </c>
      <c r="AR105" s="20"/>
    </row>
    <row r="106" spans="1:44" ht="17.25" customHeight="1" thickTop="1" thickBot="1" x14ac:dyDescent="0.3">
      <c r="A106" s="408">
        <v>104</v>
      </c>
      <c r="B106" s="248" t="s">
        <v>15</v>
      </c>
      <c r="C106" s="248" t="s">
        <v>197</v>
      </c>
      <c r="D106" s="211">
        <v>45990</v>
      </c>
      <c r="E106" s="212" t="str">
        <f t="shared" si="1"/>
        <v>sobota</v>
      </c>
      <c r="F106" s="409">
        <v>0.75</v>
      </c>
      <c r="G106" s="410">
        <v>1</v>
      </c>
      <c r="H106" s="410">
        <v>1</v>
      </c>
      <c r="I106" s="213" t="s">
        <v>44</v>
      </c>
      <c r="J106" s="214"/>
      <c r="K106" s="213"/>
      <c r="L106" s="213"/>
      <c r="M106" s="213"/>
      <c r="N106" s="213"/>
      <c r="O106" s="213"/>
      <c r="P106" s="215"/>
      <c r="Q106" s="215"/>
      <c r="R106" s="281"/>
      <c r="S106" s="282"/>
      <c r="T106" s="283"/>
      <c r="U106" s="220"/>
      <c r="V106" s="220"/>
      <c r="W106" s="220"/>
      <c r="X106" s="220"/>
      <c r="Y106" s="221"/>
      <c r="Z106" s="220"/>
      <c r="AA106" s="220"/>
      <c r="AB106" s="220"/>
      <c r="AC106" s="220"/>
      <c r="AD106" s="220"/>
      <c r="AE106" s="220"/>
      <c r="AF106" s="220"/>
      <c r="AG106" s="220"/>
      <c r="AH106" s="220"/>
      <c r="AI106" s="220"/>
      <c r="AJ106" s="220"/>
      <c r="AK106" s="213"/>
      <c r="AL106" s="213"/>
      <c r="AM106" s="395" t="s">
        <v>218</v>
      </c>
      <c r="AN106" s="395" t="s">
        <v>221</v>
      </c>
      <c r="AO106" s="395" t="s">
        <v>219</v>
      </c>
      <c r="AP106" s="395"/>
      <c r="AQ106" s="395" t="s">
        <v>256</v>
      </c>
      <c r="AR106" s="20"/>
    </row>
    <row r="107" spans="1:44" ht="17.25" customHeight="1" thickBot="1" x14ac:dyDescent="0.3">
      <c r="A107" s="330">
        <v>105</v>
      </c>
      <c r="B107" s="309" t="s">
        <v>9</v>
      </c>
      <c r="C107" s="309" t="s">
        <v>2</v>
      </c>
      <c r="D107" s="331">
        <v>45997</v>
      </c>
      <c r="E107" s="67" t="str">
        <f t="shared" si="1"/>
        <v>sobota</v>
      </c>
      <c r="F107" s="436">
        <v>0.75</v>
      </c>
      <c r="G107" s="420">
        <v>1</v>
      </c>
      <c r="H107" s="420">
        <v>1</v>
      </c>
      <c r="I107" s="437" t="s">
        <v>45</v>
      </c>
      <c r="J107" s="322"/>
      <c r="K107" s="321"/>
      <c r="L107" s="321"/>
      <c r="M107" s="321"/>
      <c r="N107" s="321"/>
      <c r="O107" s="321"/>
      <c r="P107" s="323"/>
      <c r="Q107" s="323"/>
      <c r="R107" s="324"/>
      <c r="S107" s="325"/>
      <c r="T107" s="326"/>
      <c r="U107" s="327"/>
      <c r="V107" s="327"/>
      <c r="W107" s="327"/>
      <c r="X107" s="327"/>
      <c r="Y107" s="328"/>
      <c r="Z107" s="327"/>
      <c r="AA107" s="327"/>
      <c r="AB107" s="327"/>
      <c r="AC107" s="327"/>
      <c r="AD107" s="327"/>
      <c r="AE107" s="327"/>
      <c r="AF107" s="327"/>
      <c r="AG107" s="327"/>
      <c r="AH107" s="327"/>
      <c r="AI107" s="327"/>
      <c r="AJ107" s="327"/>
      <c r="AK107" s="321"/>
      <c r="AL107" s="321"/>
      <c r="AM107" s="421" t="s">
        <v>206</v>
      </c>
      <c r="AN107" s="421" t="s">
        <v>222</v>
      </c>
      <c r="AO107" s="421" t="s">
        <v>117</v>
      </c>
      <c r="AP107" s="73"/>
      <c r="AQ107" s="421" t="s">
        <v>228</v>
      </c>
      <c r="AR107" s="20"/>
    </row>
    <row r="108" spans="1:44" ht="17.25" customHeight="1" thickTop="1" thickBot="1" x14ac:dyDescent="0.3">
      <c r="A108" s="51">
        <v>106</v>
      </c>
      <c r="B108" s="239" t="s">
        <v>4</v>
      </c>
      <c r="C108" s="239" t="s">
        <v>14</v>
      </c>
      <c r="D108" s="306">
        <v>45997</v>
      </c>
      <c r="E108" s="230" t="str">
        <f t="shared" si="1"/>
        <v>sobota</v>
      </c>
      <c r="F108" s="417">
        <v>0.72916666666666663</v>
      </c>
      <c r="G108" s="401">
        <v>1</v>
      </c>
      <c r="H108" s="401">
        <v>1</v>
      </c>
      <c r="I108" s="434" t="s">
        <v>45</v>
      </c>
      <c r="J108" s="232"/>
      <c r="K108" s="231"/>
      <c r="L108" s="231"/>
      <c r="M108" s="231"/>
      <c r="N108" s="231"/>
      <c r="O108" s="231"/>
      <c r="P108" s="233"/>
      <c r="Q108" s="233"/>
      <c r="R108" s="234"/>
      <c r="S108" s="235"/>
      <c r="T108" s="236"/>
      <c r="U108" s="237"/>
      <c r="V108" s="237"/>
      <c r="W108" s="237"/>
      <c r="X108" s="237"/>
      <c r="Y108" s="238"/>
      <c r="Z108" s="237"/>
      <c r="AA108" s="237"/>
      <c r="AB108" s="237"/>
      <c r="AC108" s="237"/>
      <c r="AD108" s="237"/>
      <c r="AE108" s="237"/>
      <c r="AF108" s="237"/>
      <c r="AG108" s="237"/>
      <c r="AH108" s="237"/>
      <c r="AI108" s="237"/>
      <c r="AJ108" s="237"/>
      <c r="AK108" s="231"/>
      <c r="AL108" s="231"/>
      <c r="AM108" s="399" t="s">
        <v>213</v>
      </c>
      <c r="AN108" s="399" t="s">
        <v>234</v>
      </c>
      <c r="AO108" s="399" t="s">
        <v>212</v>
      </c>
      <c r="AP108" s="399"/>
      <c r="AQ108" s="399" t="s">
        <v>119</v>
      </c>
      <c r="AR108" s="20"/>
    </row>
    <row r="109" spans="1:44" ht="17.25" customHeight="1" thickTop="1" thickBot="1" x14ac:dyDescent="0.3">
      <c r="A109" s="51">
        <v>107</v>
      </c>
      <c r="B109" s="239" t="s">
        <v>101</v>
      </c>
      <c r="C109" s="239" t="s">
        <v>204</v>
      </c>
      <c r="D109" s="306">
        <v>45998</v>
      </c>
      <c r="E109" s="230" t="str">
        <f t="shared" si="1"/>
        <v>neděle</v>
      </c>
      <c r="F109" s="417">
        <v>0.70833333333333337</v>
      </c>
      <c r="G109" s="401">
        <v>1</v>
      </c>
      <c r="H109" s="401">
        <v>1</v>
      </c>
      <c r="I109" s="434" t="s">
        <v>45</v>
      </c>
      <c r="J109" s="232"/>
      <c r="K109" s="231"/>
      <c r="L109" s="231"/>
      <c r="M109" s="231"/>
      <c r="N109" s="231"/>
      <c r="O109" s="231"/>
      <c r="P109" s="233"/>
      <c r="Q109" s="233"/>
      <c r="R109" s="234"/>
      <c r="S109" s="235"/>
      <c r="T109" s="236"/>
      <c r="U109" s="237"/>
      <c r="V109" s="237"/>
      <c r="W109" s="237"/>
      <c r="X109" s="237"/>
      <c r="Y109" s="238"/>
      <c r="Z109" s="237"/>
      <c r="AA109" s="237"/>
      <c r="AB109" s="237"/>
      <c r="AC109" s="237"/>
      <c r="AD109" s="237"/>
      <c r="AE109" s="237"/>
      <c r="AF109" s="237"/>
      <c r="AG109" s="237"/>
      <c r="AH109" s="237"/>
      <c r="AI109" s="237"/>
      <c r="AJ109" s="237"/>
      <c r="AK109" s="231"/>
      <c r="AL109" s="231"/>
      <c r="AM109" s="399" t="s">
        <v>207</v>
      </c>
      <c r="AN109" s="399" t="s">
        <v>207</v>
      </c>
      <c r="AO109" s="399" t="s">
        <v>213</v>
      </c>
      <c r="AP109" s="399"/>
      <c r="AQ109" s="399" t="s">
        <v>206</v>
      </c>
      <c r="AR109" s="20"/>
    </row>
    <row r="110" spans="1:44" ht="17.25" customHeight="1" thickTop="1" thickBot="1" x14ac:dyDescent="0.3">
      <c r="A110" s="51">
        <v>108</v>
      </c>
      <c r="B110" s="228" t="s">
        <v>12</v>
      </c>
      <c r="C110" s="228" t="s">
        <v>7</v>
      </c>
      <c r="D110" s="306">
        <v>45997</v>
      </c>
      <c r="E110" s="230" t="str">
        <f t="shared" si="1"/>
        <v>sobota</v>
      </c>
      <c r="F110" s="435">
        <v>0.72916666666666663</v>
      </c>
      <c r="G110" s="398">
        <v>1</v>
      </c>
      <c r="H110" s="398">
        <v>1</v>
      </c>
      <c r="I110" s="434" t="s">
        <v>45</v>
      </c>
      <c r="J110" s="232"/>
      <c r="K110" s="231"/>
      <c r="L110" s="231"/>
      <c r="M110" s="231"/>
      <c r="N110" s="231"/>
      <c r="O110" s="231"/>
      <c r="P110" s="233"/>
      <c r="Q110" s="233"/>
      <c r="R110" s="234"/>
      <c r="S110" s="235"/>
      <c r="T110" s="236"/>
      <c r="U110" s="237"/>
      <c r="V110" s="237"/>
      <c r="W110" s="237"/>
      <c r="X110" s="237"/>
      <c r="Y110" s="238"/>
      <c r="Z110" s="237"/>
      <c r="AA110" s="237"/>
      <c r="AB110" s="237"/>
      <c r="AC110" s="237"/>
      <c r="AD110" s="237"/>
      <c r="AE110" s="237"/>
      <c r="AF110" s="237"/>
      <c r="AG110" s="237"/>
      <c r="AH110" s="237"/>
      <c r="AI110" s="237"/>
      <c r="AJ110" s="237"/>
      <c r="AK110" s="231"/>
      <c r="AL110" s="231"/>
      <c r="AM110" s="399" t="s">
        <v>212</v>
      </c>
      <c r="AN110" s="399" t="s">
        <v>221</v>
      </c>
      <c r="AO110" s="399" t="s">
        <v>117</v>
      </c>
      <c r="AP110" s="399"/>
      <c r="AQ110" s="399" t="s">
        <v>272</v>
      </c>
      <c r="AR110" s="20"/>
    </row>
    <row r="111" spans="1:44" ht="17.25" customHeight="1" thickTop="1" thickBot="1" x14ac:dyDescent="0.3">
      <c r="A111" s="51">
        <v>109</v>
      </c>
      <c r="B111" s="239" t="s">
        <v>6</v>
      </c>
      <c r="C111" s="239" t="s">
        <v>11</v>
      </c>
      <c r="D111" s="306">
        <v>45997</v>
      </c>
      <c r="E111" s="230" t="str">
        <f t="shared" si="1"/>
        <v>sobota</v>
      </c>
      <c r="F111" s="417">
        <v>0.75</v>
      </c>
      <c r="G111" s="401">
        <v>1</v>
      </c>
      <c r="H111" s="401">
        <v>1</v>
      </c>
      <c r="I111" s="434" t="s">
        <v>45</v>
      </c>
      <c r="J111" s="232"/>
      <c r="K111" s="231"/>
      <c r="L111" s="231"/>
      <c r="M111" s="231"/>
      <c r="N111" s="231"/>
      <c r="O111" s="233"/>
      <c r="P111" s="233"/>
      <c r="Q111" s="233"/>
      <c r="R111" s="234"/>
      <c r="S111" s="235"/>
      <c r="T111" s="236"/>
      <c r="U111" s="237"/>
      <c r="V111" s="237"/>
      <c r="W111" s="237"/>
      <c r="X111" s="237"/>
      <c r="Y111" s="238"/>
      <c r="Z111" s="237"/>
      <c r="AA111" s="237"/>
      <c r="AB111" s="237"/>
      <c r="AC111" s="237"/>
      <c r="AD111" s="237"/>
      <c r="AE111" s="237"/>
      <c r="AF111" s="237"/>
      <c r="AG111" s="237"/>
      <c r="AH111" s="237"/>
      <c r="AI111" s="237"/>
      <c r="AJ111" s="237"/>
      <c r="AK111" s="231"/>
      <c r="AL111" s="231"/>
      <c r="AM111" s="399" t="s">
        <v>223</v>
      </c>
      <c r="AN111" s="399" t="s">
        <v>208</v>
      </c>
      <c r="AO111" s="399" t="s">
        <v>206</v>
      </c>
      <c r="AP111" s="399"/>
      <c r="AQ111" s="399" t="s">
        <v>245</v>
      </c>
      <c r="AR111" s="20"/>
    </row>
    <row r="112" spans="1:44" ht="17.25" customHeight="1" thickTop="1" thickBot="1" x14ac:dyDescent="0.3">
      <c r="A112" s="51">
        <v>110</v>
      </c>
      <c r="B112" s="239" t="s">
        <v>102</v>
      </c>
      <c r="C112" s="239" t="s">
        <v>135</v>
      </c>
      <c r="D112" s="306">
        <v>45998</v>
      </c>
      <c r="E112" s="230" t="str">
        <f t="shared" si="1"/>
        <v>neděle</v>
      </c>
      <c r="F112" s="417">
        <v>0.78125</v>
      </c>
      <c r="G112" s="401">
        <v>1</v>
      </c>
      <c r="H112" s="401">
        <v>1</v>
      </c>
      <c r="I112" s="434" t="s">
        <v>45</v>
      </c>
      <c r="J112" s="232"/>
      <c r="K112" s="231"/>
      <c r="L112" s="231"/>
      <c r="M112" s="231"/>
      <c r="N112" s="231"/>
      <c r="O112" s="231"/>
      <c r="P112" s="233"/>
      <c r="Q112" s="233"/>
      <c r="R112" s="234"/>
      <c r="S112" s="235"/>
      <c r="T112" s="236"/>
      <c r="U112" s="237"/>
      <c r="V112" s="237"/>
      <c r="W112" s="237"/>
      <c r="X112" s="237"/>
      <c r="Y112" s="238"/>
      <c r="Z112" s="237"/>
      <c r="AA112" s="237"/>
      <c r="AB112" s="237"/>
      <c r="AC112" s="237"/>
      <c r="AD112" s="237"/>
      <c r="AE112" s="237"/>
      <c r="AF112" s="237"/>
      <c r="AG112" s="237"/>
      <c r="AH112" s="237"/>
      <c r="AI112" s="237"/>
      <c r="AJ112" s="237"/>
      <c r="AK112" s="231"/>
      <c r="AL112" s="231"/>
      <c r="AM112" s="399" t="s">
        <v>221</v>
      </c>
      <c r="AN112" s="399" t="s">
        <v>223</v>
      </c>
      <c r="AO112" s="399" t="s">
        <v>223</v>
      </c>
      <c r="AP112" s="399"/>
      <c r="AQ112" s="399" t="s">
        <v>270</v>
      </c>
      <c r="AR112" s="20"/>
    </row>
    <row r="113" spans="1:44" ht="17.25" customHeight="1" thickTop="1" thickBot="1" x14ac:dyDescent="0.3">
      <c r="A113" s="51">
        <v>111</v>
      </c>
      <c r="B113" s="239" t="s">
        <v>136</v>
      </c>
      <c r="C113" s="239" t="s">
        <v>15</v>
      </c>
      <c r="D113" s="306">
        <v>45997</v>
      </c>
      <c r="E113" s="230" t="str">
        <f t="shared" si="1"/>
        <v>sobota</v>
      </c>
      <c r="F113" s="417">
        <v>0.53125</v>
      </c>
      <c r="G113" s="401">
        <v>1</v>
      </c>
      <c r="H113" s="401">
        <v>1</v>
      </c>
      <c r="I113" s="434" t="s">
        <v>45</v>
      </c>
      <c r="J113" s="232"/>
      <c r="K113" s="231"/>
      <c r="L113" s="231"/>
      <c r="M113" s="231"/>
      <c r="N113" s="231"/>
      <c r="O113" s="231"/>
      <c r="P113" s="233"/>
      <c r="Q113" s="233"/>
      <c r="R113" s="234"/>
      <c r="S113" s="235"/>
      <c r="T113" s="236"/>
      <c r="U113" s="237"/>
      <c r="V113" s="237"/>
      <c r="W113" s="237"/>
      <c r="X113" s="237"/>
      <c r="Y113" s="238"/>
      <c r="Z113" s="237"/>
      <c r="AA113" s="237"/>
      <c r="AB113" s="237"/>
      <c r="AC113" s="237"/>
      <c r="AD113" s="237"/>
      <c r="AE113" s="237"/>
      <c r="AF113" s="237"/>
      <c r="AG113" s="237"/>
      <c r="AH113" s="237"/>
      <c r="AI113" s="237"/>
      <c r="AJ113" s="237"/>
      <c r="AK113" s="231"/>
      <c r="AL113" s="231"/>
      <c r="AM113" s="399" t="s">
        <v>207</v>
      </c>
      <c r="AN113" s="399" t="s">
        <v>236</v>
      </c>
      <c r="AO113" s="399" t="s">
        <v>219</v>
      </c>
      <c r="AP113" s="399"/>
      <c r="AQ113" s="399" t="s">
        <v>222</v>
      </c>
      <c r="AR113" s="20"/>
    </row>
    <row r="114" spans="1:44" ht="17.25" customHeight="1" thickTop="1" thickBot="1" x14ac:dyDescent="0.3">
      <c r="A114" s="51">
        <v>112</v>
      </c>
      <c r="B114" s="260" t="s">
        <v>124</v>
      </c>
      <c r="C114" s="260" t="s">
        <v>197</v>
      </c>
      <c r="D114" s="306">
        <v>45998</v>
      </c>
      <c r="E114" s="230" t="str">
        <f t="shared" si="1"/>
        <v>neděle</v>
      </c>
      <c r="F114" s="417">
        <v>0.72916666666666663</v>
      </c>
      <c r="G114" s="418">
        <v>1</v>
      </c>
      <c r="H114" s="418">
        <v>1</v>
      </c>
      <c r="I114" s="434" t="s">
        <v>45</v>
      </c>
      <c r="J114" s="232"/>
      <c r="K114" s="231"/>
      <c r="L114" s="231"/>
      <c r="M114" s="231"/>
      <c r="N114" s="231"/>
      <c r="O114" s="231"/>
      <c r="P114" s="233"/>
      <c r="Q114" s="233"/>
      <c r="R114" s="303"/>
      <c r="S114" s="304"/>
      <c r="T114" s="305"/>
      <c r="U114" s="237"/>
      <c r="V114" s="237"/>
      <c r="W114" s="237"/>
      <c r="X114" s="237"/>
      <c r="Y114" s="238"/>
      <c r="Z114" s="237"/>
      <c r="AA114" s="237"/>
      <c r="AB114" s="237"/>
      <c r="AC114" s="237"/>
      <c r="AD114" s="237"/>
      <c r="AE114" s="237"/>
      <c r="AF114" s="237"/>
      <c r="AG114" s="237"/>
      <c r="AH114" s="237"/>
      <c r="AI114" s="237"/>
      <c r="AJ114" s="237"/>
      <c r="AK114" s="231"/>
      <c r="AL114" s="231"/>
      <c r="AM114" s="399" t="s">
        <v>219</v>
      </c>
      <c r="AN114" s="399" t="s">
        <v>214</v>
      </c>
      <c r="AO114" s="399" t="s">
        <v>226</v>
      </c>
      <c r="AP114" s="399"/>
      <c r="AQ114" s="399" t="s">
        <v>273</v>
      </c>
      <c r="AR114" s="20"/>
    </row>
    <row r="115" spans="1:44" ht="17.25" customHeight="1" thickBot="1" x14ac:dyDescent="0.3">
      <c r="A115" s="438">
        <v>113</v>
      </c>
      <c r="B115" s="284" t="s">
        <v>11</v>
      </c>
      <c r="C115" s="284" t="s">
        <v>124</v>
      </c>
      <c r="D115" s="270">
        <v>46043</v>
      </c>
      <c r="E115" s="212" t="str">
        <f t="shared" si="1"/>
        <v>středa</v>
      </c>
      <c r="F115" s="422">
        <v>0.79166666666666663</v>
      </c>
      <c r="G115" s="432">
        <v>1</v>
      </c>
      <c r="H115" s="432">
        <v>1</v>
      </c>
      <c r="I115" s="213" t="s">
        <v>46</v>
      </c>
      <c r="J115" s="285"/>
      <c r="K115" s="286"/>
      <c r="L115" s="286"/>
      <c r="M115" s="286"/>
      <c r="N115" s="286"/>
      <c r="O115" s="286"/>
      <c r="P115" s="216"/>
      <c r="Q115" s="216"/>
      <c r="R115" s="287"/>
      <c r="S115" s="288"/>
      <c r="T115" s="289"/>
      <c r="U115" s="290"/>
      <c r="V115" s="290"/>
      <c r="W115" s="290"/>
      <c r="X115" s="290"/>
      <c r="Y115" s="291"/>
      <c r="Z115" s="290"/>
      <c r="AA115" s="290"/>
      <c r="AB115" s="290"/>
      <c r="AC115" s="290"/>
      <c r="AD115" s="290"/>
      <c r="AE115" s="290"/>
      <c r="AF115" s="290"/>
      <c r="AG115" s="290"/>
      <c r="AH115" s="290"/>
      <c r="AI115" s="290"/>
      <c r="AJ115" s="290"/>
      <c r="AK115" s="286"/>
      <c r="AL115" s="286"/>
      <c r="AM115" s="424" t="s">
        <v>236</v>
      </c>
      <c r="AN115" s="424" t="s">
        <v>258</v>
      </c>
      <c r="AO115" s="424" t="s">
        <v>207</v>
      </c>
      <c r="AP115" s="395"/>
      <c r="AQ115" s="424" t="s">
        <v>283</v>
      </c>
      <c r="AR115" s="20"/>
    </row>
    <row r="116" spans="1:44" ht="17.25" customHeight="1" thickTop="1" thickBot="1" x14ac:dyDescent="0.3">
      <c r="A116" s="392">
        <v>114</v>
      </c>
      <c r="B116" s="210" t="s">
        <v>7</v>
      </c>
      <c r="C116" s="210" t="s">
        <v>6</v>
      </c>
      <c r="D116" s="211">
        <v>46005</v>
      </c>
      <c r="E116" s="212" t="str">
        <f t="shared" si="1"/>
        <v>neděle</v>
      </c>
      <c r="F116" s="393">
        <v>0.72916666666666663</v>
      </c>
      <c r="G116" s="394">
        <v>1</v>
      </c>
      <c r="H116" s="394">
        <v>1</v>
      </c>
      <c r="I116" s="213" t="s">
        <v>46</v>
      </c>
      <c r="J116" s="214"/>
      <c r="K116" s="213"/>
      <c r="L116" s="213"/>
      <c r="M116" s="213"/>
      <c r="N116" s="213"/>
      <c r="O116" s="213"/>
      <c r="P116" s="215"/>
      <c r="Q116" s="215"/>
      <c r="R116" s="217"/>
      <c r="S116" s="222"/>
      <c r="T116" s="219"/>
      <c r="U116" s="220"/>
      <c r="V116" s="220"/>
      <c r="W116" s="220"/>
      <c r="X116" s="220"/>
      <c r="Y116" s="221"/>
      <c r="Z116" s="220"/>
      <c r="AA116" s="220"/>
      <c r="AB116" s="220"/>
      <c r="AC116" s="220"/>
      <c r="AD116" s="220"/>
      <c r="AE116" s="220"/>
      <c r="AF116" s="220"/>
      <c r="AG116" s="220"/>
      <c r="AH116" s="220"/>
      <c r="AI116" s="220"/>
      <c r="AJ116" s="220"/>
      <c r="AK116" s="213"/>
      <c r="AL116" s="213"/>
      <c r="AM116" s="395" t="s">
        <v>236</v>
      </c>
      <c r="AN116" s="395" t="s">
        <v>226</v>
      </c>
      <c r="AO116" s="395" t="s">
        <v>212</v>
      </c>
      <c r="AP116" s="395"/>
      <c r="AQ116" s="395" t="s">
        <v>237</v>
      </c>
      <c r="AR116" s="20"/>
    </row>
    <row r="117" spans="1:44" ht="17.25" customHeight="1" thickTop="1" thickBot="1" x14ac:dyDescent="0.3">
      <c r="A117" s="392">
        <v>115</v>
      </c>
      <c r="B117" s="247" t="s">
        <v>15</v>
      </c>
      <c r="C117" s="247" t="s">
        <v>12</v>
      </c>
      <c r="D117" s="292">
        <v>46004</v>
      </c>
      <c r="E117" s="212" t="str">
        <f t="shared" si="1"/>
        <v>sobota</v>
      </c>
      <c r="F117" s="406">
        <v>0.75</v>
      </c>
      <c r="G117" s="407">
        <v>1</v>
      </c>
      <c r="H117" s="407">
        <v>1</v>
      </c>
      <c r="I117" s="213" t="s">
        <v>46</v>
      </c>
      <c r="J117" s="214"/>
      <c r="K117" s="213"/>
      <c r="L117" s="213"/>
      <c r="M117" s="213"/>
      <c r="N117" s="213"/>
      <c r="O117" s="213"/>
      <c r="P117" s="215"/>
      <c r="Q117" s="215"/>
      <c r="R117" s="217"/>
      <c r="S117" s="222"/>
      <c r="T117" s="219"/>
      <c r="U117" s="220"/>
      <c r="V117" s="220"/>
      <c r="W117" s="220"/>
      <c r="X117" s="220"/>
      <c r="Y117" s="221"/>
      <c r="Z117" s="220"/>
      <c r="AA117" s="220"/>
      <c r="AB117" s="220"/>
      <c r="AC117" s="220"/>
      <c r="AD117" s="220"/>
      <c r="AE117" s="220"/>
      <c r="AF117" s="220"/>
      <c r="AG117" s="220"/>
      <c r="AH117" s="220"/>
      <c r="AI117" s="220"/>
      <c r="AJ117" s="220"/>
      <c r="AK117" s="213"/>
      <c r="AL117" s="213"/>
      <c r="AM117" s="395" t="s">
        <v>210</v>
      </c>
      <c r="AN117" s="395" t="s">
        <v>251</v>
      </c>
      <c r="AO117" s="395" t="s">
        <v>212</v>
      </c>
      <c r="AP117" s="395"/>
      <c r="AQ117" s="395" t="s">
        <v>274</v>
      </c>
      <c r="AR117" s="20"/>
    </row>
    <row r="118" spans="1:44" ht="17.25" customHeight="1" thickTop="1" thickBot="1" x14ac:dyDescent="0.3">
      <c r="A118" s="392">
        <v>116</v>
      </c>
      <c r="B118" s="247" t="s">
        <v>14</v>
      </c>
      <c r="C118" s="247" t="s">
        <v>101</v>
      </c>
      <c r="D118" s="292">
        <v>46004</v>
      </c>
      <c r="E118" s="212" t="str">
        <f t="shared" si="1"/>
        <v>sobota</v>
      </c>
      <c r="F118" s="406">
        <v>0.70833333333333337</v>
      </c>
      <c r="G118" s="407">
        <v>1</v>
      </c>
      <c r="H118" s="407">
        <v>1</v>
      </c>
      <c r="I118" s="213" t="s">
        <v>46</v>
      </c>
      <c r="J118" s="214"/>
      <c r="K118" s="213"/>
      <c r="L118" s="213"/>
      <c r="M118" s="213"/>
      <c r="N118" s="213"/>
      <c r="O118" s="213"/>
      <c r="P118" s="215"/>
      <c r="Q118" s="215"/>
      <c r="R118" s="217"/>
      <c r="S118" s="222"/>
      <c r="T118" s="219"/>
      <c r="U118" s="220"/>
      <c r="V118" s="220"/>
      <c r="W118" s="220"/>
      <c r="X118" s="220"/>
      <c r="Y118" s="221"/>
      <c r="Z118" s="220"/>
      <c r="AA118" s="220"/>
      <c r="AB118" s="220"/>
      <c r="AC118" s="220"/>
      <c r="AD118" s="220"/>
      <c r="AE118" s="220"/>
      <c r="AF118" s="220"/>
      <c r="AG118" s="220"/>
      <c r="AH118" s="220"/>
      <c r="AI118" s="220"/>
      <c r="AJ118" s="220"/>
      <c r="AK118" s="213"/>
      <c r="AL118" s="213"/>
      <c r="AM118" s="395" t="s">
        <v>219</v>
      </c>
      <c r="AN118" s="395" t="s">
        <v>219</v>
      </c>
      <c r="AO118" s="395" t="s">
        <v>246</v>
      </c>
      <c r="AP118" s="395"/>
      <c r="AQ118" s="395" t="s">
        <v>260</v>
      </c>
      <c r="AR118" s="20"/>
    </row>
    <row r="119" spans="1:44" ht="17.25" customHeight="1" thickTop="1" thickBot="1" x14ac:dyDescent="0.3">
      <c r="A119" s="392">
        <v>117</v>
      </c>
      <c r="B119" s="247" t="s">
        <v>2</v>
      </c>
      <c r="C119" s="247" t="s">
        <v>4</v>
      </c>
      <c r="D119" s="292">
        <v>46005</v>
      </c>
      <c r="E119" s="212" t="str">
        <f t="shared" si="1"/>
        <v>neděle</v>
      </c>
      <c r="F119" s="406">
        <v>0.66666666666666663</v>
      </c>
      <c r="G119" s="407">
        <v>1</v>
      </c>
      <c r="H119" s="439">
        <v>1</v>
      </c>
      <c r="I119" s="213" t="s">
        <v>46</v>
      </c>
      <c r="J119" s="214"/>
      <c r="K119" s="213"/>
      <c r="L119" s="213"/>
      <c r="M119" s="213"/>
      <c r="N119" s="213"/>
      <c r="O119" s="213"/>
      <c r="P119" s="215"/>
      <c r="Q119" s="215"/>
      <c r="R119" s="217"/>
      <c r="S119" s="222"/>
      <c r="T119" s="219"/>
      <c r="U119" s="220"/>
      <c r="V119" s="220"/>
      <c r="W119" s="220"/>
      <c r="X119" s="220"/>
      <c r="Y119" s="221"/>
      <c r="Z119" s="220"/>
      <c r="AA119" s="220"/>
      <c r="AB119" s="220"/>
      <c r="AC119" s="220"/>
      <c r="AD119" s="220"/>
      <c r="AE119" s="220"/>
      <c r="AF119" s="220"/>
      <c r="AG119" s="220"/>
      <c r="AH119" s="220"/>
      <c r="AI119" s="220"/>
      <c r="AJ119" s="220"/>
      <c r="AK119" s="213"/>
      <c r="AL119" s="213"/>
      <c r="AM119" s="395" t="s">
        <v>210</v>
      </c>
      <c r="AN119" s="395" t="s">
        <v>117</v>
      </c>
      <c r="AO119" s="395" t="s">
        <v>117</v>
      </c>
      <c r="AP119" s="395"/>
      <c r="AQ119" s="395" t="s">
        <v>222</v>
      </c>
      <c r="AR119" s="20"/>
    </row>
    <row r="120" spans="1:44" ht="17.25" customHeight="1" thickTop="1" thickBot="1" x14ac:dyDescent="0.3">
      <c r="A120" s="411">
        <v>118</v>
      </c>
      <c r="B120" s="332" t="s">
        <v>135</v>
      </c>
      <c r="C120" s="332" t="s">
        <v>9</v>
      </c>
      <c r="D120" s="333">
        <v>46004</v>
      </c>
      <c r="E120" s="242" t="str">
        <f t="shared" si="1"/>
        <v>sobota</v>
      </c>
      <c r="F120" s="442">
        <v>0.73958333333333337</v>
      </c>
      <c r="G120" s="443">
        <v>1</v>
      </c>
      <c r="H120" s="444">
        <v>1</v>
      </c>
      <c r="I120" s="61" t="s">
        <v>46</v>
      </c>
      <c r="J120" s="62"/>
      <c r="K120" s="61"/>
      <c r="L120" s="61"/>
      <c r="M120" s="61"/>
      <c r="N120" s="61"/>
      <c r="O120" s="61"/>
      <c r="P120" s="63"/>
      <c r="Q120" s="63"/>
      <c r="R120" s="243"/>
      <c r="S120" s="244"/>
      <c r="T120" s="245"/>
      <c r="U120" s="64"/>
      <c r="V120" s="64"/>
      <c r="W120" s="64"/>
      <c r="X120" s="64"/>
      <c r="Y120" s="65"/>
      <c r="Z120" s="64"/>
      <c r="AA120" s="64"/>
      <c r="AB120" s="64"/>
      <c r="AC120" s="64"/>
      <c r="AD120" s="64"/>
      <c r="AE120" s="64"/>
      <c r="AF120" s="64"/>
      <c r="AG120" s="64"/>
      <c r="AH120" s="64"/>
      <c r="AI120" s="64"/>
      <c r="AJ120" s="64"/>
      <c r="AK120" s="61"/>
      <c r="AL120" s="61"/>
      <c r="AM120" s="66" t="s">
        <v>212</v>
      </c>
      <c r="AN120" s="66" t="s">
        <v>221</v>
      </c>
      <c r="AO120" s="66" t="s">
        <v>117</v>
      </c>
      <c r="AP120" s="66"/>
      <c r="AQ120" s="66" t="s">
        <v>272</v>
      </c>
      <c r="AR120" s="20"/>
    </row>
    <row r="121" spans="1:44" ht="17.25" customHeight="1" thickTop="1" thickBot="1" x14ac:dyDescent="0.3">
      <c r="A121" s="392">
        <v>119</v>
      </c>
      <c r="B121" s="247" t="s">
        <v>204</v>
      </c>
      <c r="C121" s="247" t="s">
        <v>102</v>
      </c>
      <c r="D121" s="292">
        <v>46004</v>
      </c>
      <c r="E121" s="212" t="str">
        <f t="shared" si="1"/>
        <v>sobota</v>
      </c>
      <c r="F121" s="406">
        <v>0.70833333333333337</v>
      </c>
      <c r="G121" s="440">
        <v>1</v>
      </c>
      <c r="H121" s="441">
        <v>1</v>
      </c>
      <c r="I121" s="213" t="s">
        <v>46</v>
      </c>
      <c r="J121" s="214"/>
      <c r="K121" s="213"/>
      <c r="L121" s="213"/>
      <c r="M121" s="213"/>
      <c r="N121" s="213"/>
      <c r="O121" s="213"/>
      <c r="P121" s="215"/>
      <c r="Q121" s="215"/>
      <c r="R121" s="217"/>
      <c r="S121" s="222"/>
      <c r="T121" s="219"/>
      <c r="U121" s="220"/>
      <c r="V121" s="220"/>
      <c r="W121" s="220"/>
      <c r="X121" s="220"/>
      <c r="Y121" s="221"/>
      <c r="Z121" s="220"/>
      <c r="AA121" s="220"/>
      <c r="AB121" s="220"/>
      <c r="AC121" s="220"/>
      <c r="AD121" s="220"/>
      <c r="AE121" s="220"/>
      <c r="AF121" s="220"/>
      <c r="AG121" s="220"/>
      <c r="AH121" s="220"/>
      <c r="AI121" s="220"/>
      <c r="AJ121" s="220"/>
      <c r="AK121" s="213"/>
      <c r="AL121" s="213"/>
      <c r="AM121" s="395" t="s">
        <v>208</v>
      </c>
      <c r="AN121" s="395" t="s">
        <v>117</v>
      </c>
      <c r="AO121" s="395" t="s">
        <v>223</v>
      </c>
      <c r="AP121" s="395"/>
      <c r="AQ121" s="395" t="s">
        <v>275</v>
      </c>
      <c r="AR121" s="20"/>
    </row>
    <row r="122" spans="1:44" ht="17.25" customHeight="1" thickTop="1" thickBot="1" x14ac:dyDescent="0.3">
      <c r="A122" s="392">
        <v>120</v>
      </c>
      <c r="B122" s="247" t="s">
        <v>197</v>
      </c>
      <c r="C122" s="247" t="s">
        <v>136</v>
      </c>
      <c r="D122" s="307">
        <v>46004</v>
      </c>
      <c r="E122" s="212" t="str">
        <f t="shared" si="1"/>
        <v>sobota</v>
      </c>
      <c r="F122" s="406">
        <v>0.65625</v>
      </c>
      <c r="G122" s="440">
        <v>1</v>
      </c>
      <c r="H122" s="441">
        <v>1</v>
      </c>
      <c r="I122" s="213" t="s">
        <v>46</v>
      </c>
      <c r="J122" s="214"/>
      <c r="K122" s="213"/>
      <c r="L122" s="213"/>
      <c r="M122" s="213"/>
      <c r="N122" s="213"/>
      <c r="O122" s="213"/>
      <c r="P122" s="215"/>
      <c r="Q122" s="215"/>
      <c r="R122" s="217"/>
      <c r="S122" s="222"/>
      <c r="T122" s="219"/>
      <c r="U122" s="220"/>
      <c r="V122" s="220"/>
      <c r="W122" s="220"/>
      <c r="X122" s="220"/>
      <c r="Y122" s="221"/>
      <c r="Z122" s="220"/>
      <c r="AA122" s="220"/>
      <c r="AB122" s="220"/>
      <c r="AC122" s="220"/>
      <c r="AD122" s="220"/>
      <c r="AE122" s="220"/>
      <c r="AF122" s="220"/>
      <c r="AG122" s="220"/>
      <c r="AH122" s="220"/>
      <c r="AI122" s="220"/>
      <c r="AJ122" s="220"/>
      <c r="AK122" s="213"/>
      <c r="AL122" s="213"/>
      <c r="AM122" s="395" t="s">
        <v>117</v>
      </c>
      <c r="AN122" s="395" t="s">
        <v>218</v>
      </c>
      <c r="AO122" s="395" t="s">
        <v>219</v>
      </c>
      <c r="AP122" s="395"/>
      <c r="AQ122" s="395" t="s">
        <v>260</v>
      </c>
      <c r="AR122" s="20"/>
    </row>
    <row r="123" spans="1:44" ht="17.25" customHeight="1" thickTop="1" thickBot="1" x14ac:dyDescent="0.3">
      <c r="A123" s="396">
        <v>121</v>
      </c>
      <c r="B123" s="239" t="s">
        <v>204</v>
      </c>
      <c r="C123" s="239" t="s">
        <v>7</v>
      </c>
      <c r="D123" s="258">
        <v>46038</v>
      </c>
      <c r="E123" s="230" t="str">
        <f t="shared" si="1"/>
        <v>pátek</v>
      </c>
      <c r="F123" s="400">
        <v>0.79166666666666663</v>
      </c>
      <c r="G123" s="445">
        <v>1</v>
      </c>
      <c r="H123" s="446">
        <v>1</v>
      </c>
      <c r="I123" s="231" t="s">
        <v>47</v>
      </c>
      <c r="J123" s="232"/>
      <c r="K123" s="231"/>
      <c r="L123" s="231"/>
      <c r="M123" s="231"/>
      <c r="N123" s="231"/>
      <c r="O123" s="233"/>
      <c r="P123" s="233"/>
      <c r="Q123" s="233"/>
      <c r="R123" s="234"/>
      <c r="S123" s="235"/>
      <c r="T123" s="236"/>
      <c r="U123" s="237"/>
      <c r="V123" s="237"/>
      <c r="W123" s="237"/>
      <c r="X123" s="237"/>
      <c r="Y123" s="238"/>
      <c r="Z123" s="237"/>
      <c r="AA123" s="237"/>
      <c r="AB123" s="237"/>
      <c r="AC123" s="237"/>
      <c r="AD123" s="237"/>
      <c r="AE123" s="237"/>
      <c r="AF123" s="237"/>
      <c r="AG123" s="237"/>
      <c r="AH123" s="237"/>
      <c r="AI123" s="237"/>
      <c r="AJ123" s="237"/>
      <c r="AK123" s="231"/>
      <c r="AL123" s="231"/>
      <c r="AM123" s="399" t="s">
        <v>207</v>
      </c>
      <c r="AN123" s="399" t="s">
        <v>206</v>
      </c>
      <c r="AO123" s="399" t="s">
        <v>223</v>
      </c>
      <c r="AP123" s="399"/>
      <c r="AQ123" s="399" t="s">
        <v>240</v>
      </c>
      <c r="AR123" s="20"/>
    </row>
    <row r="124" spans="1:44" ht="17.25" customHeight="1" thickTop="1" thickBot="1" x14ac:dyDescent="0.3">
      <c r="A124" s="396">
        <v>122</v>
      </c>
      <c r="B124" s="239" t="s">
        <v>11</v>
      </c>
      <c r="C124" s="239" t="s">
        <v>15</v>
      </c>
      <c r="D124" s="258">
        <v>46011</v>
      </c>
      <c r="E124" s="230" t="str">
        <f t="shared" si="1"/>
        <v>sobota</v>
      </c>
      <c r="F124" s="400">
        <v>0.6875</v>
      </c>
      <c r="G124" s="445">
        <v>1</v>
      </c>
      <c r="H124" s="446">
        <v>1</v>
      </c>
      <c r="I124" s="231" t="s">
        <v>47</v>
      </c>
      <c r="J124" s="232"/>
      <c r="K124" s="231"/>
      <c r="L124" s="231"/>
      <c r="M124" s="231"/>
      <c r="N124" s="231"/>
      <c r="O124" s="231"/>
      <c r="P124" s="233"/>
      <c r="Q124" s="233"/>
      <c r="R124" s="234"/>
      <c r="S124" s="235"/>
      <c r="T124" s="236"/>
      <c r="U124" s="237"/>
      <c r="V124" s="237"/>
      <c r="W124" s="237"/>
      <c r="X124" s="237"/>
      <c r="Y124" s="238"/>
      <c r="Z124" s="237"/>
      <c r="AA124" s="237"/>
      <c r="AB124" s="237"/>
      <c r="AC124" s="237"/>
      <c r="AD124" s="237"/>
      <c r="AE124" s="237"/>
      <c r="AF124" s="237"/>
      <c r="AG124" s="237"/>
      <c r="AH124" s="237"/>
      <c r="AI124" s="237"/>
      <c r="AJ124" s="237"/>
      <c r="AK124" s="231"/>
      <c r="AL124" s="231"/>
      <c r="AM124" s="399" t="s">
        <v>209</v>
      </c>
      <c r="AN124" s="399" t="s">
        <v>206</v>
      </c>
      <c r="AO124" s="399" t="s">
        <v>219</v>
      </c>
      <c r="AP124" s="399"/>
      <c r="AQ124" s="399" t="s">
        <v>276</v>
      </c>
      <c r="AR124" s="20"/>
    </row>
    <row r="125" spans="1:44" ht="17.25" customHeight="1" thickTop="1" thickBot="1" x14ac:dyDescent="0.3">
      <c r="A125" s="396">
        <v>123</v>
      </c>
      <c r="B125" s="239" t="s">
        <v>135</v>
      </c>
      <c r="C125" s="239" t="s">
        <v>2</v>
      </c>
      <c r="D125" s="258">
        <v>46011</v>
      </c>
      <c r="E125" s="230" t="str">
        <f t="shared" si="1"/>
        <v>sobota</v>
      </c>
      <c r="F125" s="400">
        <v>0.73958333333333337</v>
      </c>
      <c r="G125" s="445">
        <v>1</v>
      </c>
      <c r="H125" s="446">
        <v>1</v>
      </c>
      <c r="I125" s="231" t="s">
        <v>47</v>
      </c>
      <c r="J125" s="232"/>
      <c r="K125" s="231"/>
      <c r="L125" s="231"/>
      <c r="M125" s="231"/>
      <c r="N125" s="231"/>
      <c r="O125" s="231"/>
      <c r="P125" s="233"/>
      <c r="Q125" s="233"/>
      <c r="R125" s="234"/>
      <c r="S125" s="235"/>
      <c r="T125" s="236"/>
      <c r="U125" s="237"/>
      <c r="V125" s="237"/>
      <c r="W125" s="237"/>
      <c r="X125" s="237"/>
      <c r="Y125" s="238"/>
      <c r="Z125" s="237"/>
      <c r="AA125" s="237"/>
      <c r="AB125" s="237"/>
      <c r="AC125" s="237"/>
      <c r="AD125" s="237"/>
      <c r="AE125" s="237"/>
      <c r="AF125" s="237"/>
      <c r="AG125" s="237"/>
      <c r="AH125" s="237"/>
      <c r="AI125" s="237"/>
      <c r="AJ125" s="237"/>
      <c r="AK125" s="231"/>
      <c r="AL125" s="231"/>
      <c r="AM125" s="399" t="s">
        <v>207</v>
      </c>
      <c r="AN125" s="399" t="s">
        <v>236</v>
      </c>
      <c r="AO125" s="399" t="s">
        <v>207</v>
      </c>
      <c r="AP125" s="399"/>
      <c r="AQ125" s="399" t="s">
        <v>250</v>
      </c>
      <c r="AR125" s="20"/>
    </row>
    <row r="126" spans="1:44" ht="17.25" customHeight="1" thickTop="1" thickBot="1" x14ac:dyDescent="0.3">
      <c r="A126" s="396">
        <v>124</v>
      </c>
      <c r="B126" s="239" t="s">
        <v>136</v>
      </c>
      <c r="C126" s="239" t="s">
        <v>4</v>
      </c>
      <c r="D126" s="258">
        <v>46050</v>
      </c>
      <c r="E126" s="230" t="str">
        <f t="shared" si="1"/>
        <v>středa</v>
      </c>
      <c r="F126" s="400">
        <v>0.75</v>
      </c>
      <c r="G126" s="445">
        <v>1</v>
      </c>
      <c r="H126" s="446">
        <v>1</v>
      </c>
      <c r="I126" s="231" t="s">
        <v>47</v>
      </c>
      <c r="J126" s="232"/>
      <c r="K126" s="231"/>
      <c r="L126" s="231"/>
      <c r="M126" s="231"/>
      <c r="N126" s="231"/>
      <c r="O126" s="231"/>
      <c r="P126" s="233"/>
      <c r="Q126" s="233"/>
      <c r="R126" s="234"/>
      <c r="S126" s="235"/>
      <c r="T126" s="236"/>
      <c r="U126" s="237"/>
      <c r="V126" s="237"/>
      <c r="W126" s="237"/>
      <c r="X126" s="237"/>
      <c r="Y126" s="238"/>
      <c r="Z126" s="237"/>
      <c r="AA126" s="237"/>
      <c r="AB126" s="237"/>
      <c r="AC126" s="237"/>
      <c r="AD126" s="237"/>
      <c r="AE126" s="237"/>
      <c r="AF126" s="237"/>
      <c r="AG126" s="237"/>
      <c r="AH126" s="237"/>
      <c r="AI126" s="237"/>
      <c r="AJ126" s="237"/>
      <c r="AK126" s="231"/>
      <c r="AL126" s="231"/>
      <c r="AM126" s="399" t="s">
        <v>212</v>
      </c>
      <c r="AN126" s="399" t="s">
        <v>119</v>
      </c>
      <c r="AO126" s="399" t="s">
        <v>206</v>
      </c>
      <c r="AP126" s="399"/>
      <c r="AQ126" s="399" t="s">
        <v>227</v>
      </c>
      <c r="AR126" s="20"/>
    </row>
    <row r="127" spans="1:44" ht="17.25" customHeight="1" thickTop="1" thickBot="1" x14ac:dyDescent="0.3">
      <c r="A127" s="405">
        <v>125</v>
      </c>
      <c r="B127" s="223" t="s">
        <v>9</v>
      </c>
      <c r="C127" s="223" t="s">
        <v>101</v>
      </c>
      <c r="D127" s="310">
        <v>46011</v>
      </c>
      <c r="E127" s="67" t="str">
        <f t="shared" si="1"/>
        <v>sobota</v>
      </c>
      <c r="F127" s="403">
        <v>0.75</v>
      </c>
      <c r="G127" s="447">
        <v>1</v>
      </c>
      <c r="H127" s="448">
        <v>1</v>
      </c>
      <c r="I127" s="68" t="s">
        <v>47</v>
      </c>
      <c r="J127" s="69"/>
      <c r="K127" s="68"/>
      <c r="L127" s="68"/>
      <c r="M127" s="68"/>
      <c r="N127" s="68"/>
      <c r="O127" s="68"/>
      <c r="P127" s="70"/>
      <c r="Q127" s="70"/>
      <c r="R127" s="225"/>
      <c r="S127" s="227"/>
      <c r="T127" s="226"/>
      <c r="U127" s="71"/>
      <c r="V127" s="71"/>
      <c r="W127" s="71"/>
      <c r="X127" s="71"/>
      <c r="Y127" s="72"/>
      <c r="Z127" s="71"/>
      <c r="AA127" s="71"/>
      <c r="AB127" s="71"/>
      <c r="AC127" s="71"/>
      <c r="AD127" s="71"/>
      <c r="AE127" s="71"/>
      <c r="AF127" s="71"/>
      <c r="AG127" s="71"/>
      <c r="AH127" s="71"/>
      <c r="AI127" s="71"/>
      <c r="AJ127" s="71"/>
      <c r="AK127" s="68"/>
      <c r="AL127" s="68"/>
      <c r="AM127" s="73" t="s">
        <v>212</v>
      </c>
      <c r="AN127" s="73" t="s">
        <v>246</v>
      </c>
      <c r="AO127" s="73" t="s">
        <v>219</v>
      </c>
      <c r="AP127" s="73"/>
      <c r="AQ127" s="73" t="s">
        <v>237</v>
      </c>
      <c r="AR127" s="20"/>
    </row>
    <row r="128" spans="1:44" ht="17.25" customHeight="1" thickTop="1" thickBot="1" x14ac:dyDescent="0.3">
      <c r="A128" s="396">
        <v>126</v>
      </c>
      <c r="B128" s="239" t="s">
        <v>102</v>
      </c>
      <c r="C128" s="239" t="s">
        <v>12</v>
      </c>
      <c r="D128" s="258">
        <v>46011</v>
      </c>
      <c r="E128" s="230" t="str">
        <f t="shared" si="1"/>
        <v>sobota</v>
      </c>
      <c r="F128" s="400">
        <v>0.69791666666666663</v>
      </c>
      <c r="G128" s="401">
        <v>1</v>
      </c>
      <c r="H128" s="427">
        <v>1</v>
      </c>
      <c r="I128" s="231" t="s">
        <v>47</v>
      </c>
      <c r="J128" s="232"/>
      <c r="K128" s="231"/>
      <c r="L128" s="231"/>
      <c r="M128" s="231"/>
      <c r="N128" s="231"/>
      <c r="O128" s="231"/>
      <c r="P128" s="233"/>
      <c r="Q128" s="233"/>
      <c r="R128" s="234"/>
      <c r="S128" s="235"/>
      <c r="T128" s="236"/>
      <c r="U128" s="237"/>
      <c r="V128" s="237"/>
      <c r="W128" s="237"/>
      <c r="X128" s="237"/>
      <c r="Y128" s="238"/>
      <c r="Z128" s="237"/>
      <c r="AA128" s="237"/>
      <c r="AB128" s="237"/>
      <c r="AC128" s="237"/>
      <c r="AD128" s="237"/>
      <c r="AE128" s="237"/>
      <c r="AF128" s="237"/>
      <c r="AG128" s="237"/>
      <c r="AH128" s="237"/>
      <c r="AI128" s="237"/>
      <c r="AJ128" s="237"/>
      <c r="AK128" s="231"/>
      <c r="AL128" s="231"/>
      <c r="AM128" s="399" t="s">
        <v>209</v>
      </c>
      <c r="AN128" s="399" t="s">
        <v>210</v>
      </c>
      <c r="AO128" s="399" t="s">
        <v>207</v>
      </c>
      <c r="AP128" s="399"/>
      <c r="AQ128" s="399" t="s">
        <v>277</v>
      </c>
      <c r="AR128" s="20"/>
    </row>
    <row r="129" spans="1:44" ht="17.25" customHeight="1" thickTop="1" thickBot="1" x14ac:dyDescent="0.3">
      <c r="A129" s="396">
        <v>127</v>
      </c>
      <c r="B129" s="239" t="s">
        <v>124</v>
      </c>
      <c r="C129" s="239" t="s">
        <v>6</v>
      </c>
      <c r="D129" s="258">
        <v>46011</v>
      </c>
      <c r="E129" s="230" t="str">
        <f t="shared" si="1"/>
        <v>sobota</v>
      </c>
      <c r="F129" s="400">
        <v>0.65625</v>
      </c>
      <c r="G129" s="401">
        <v>1</v>
      </c>
      <c r="H129" s="401">
        <v>1</v>
      </c>
      <c r="I129" s="231" t="s">
        <v>47</v>
      </c>
      <c r="J129" s="232"/>
      <c r="K129" s="231"/>
      <c r="L129" s="231"/>
      <c r="M129" s="231"/>
      <c r="N129" s="231"/>
      <c r="O129" s="231"/>
      <c r="P129" s="233"/>
      <c r="Q129" s="233"/>
      <c r="R129" s="234"/>
      <c r="S129" s="235"/>
      <c r="T129" s="236"/>
      <c r="U129" s="237"/>
      <c r="V129" s="237"/>
      <c r="W129" s="237"/>
      <c r="X129" s="237"/>
      <c r="Y129" s="238"/>
      <c r="Z129" s="237"/>
      <c r="AA129" s="237"/>
      <c r="AB129" s="237"/>
      <c r="AC129" s="237"/>
      <c r="AD129" s="237"/>
      <c r="AE129" s="237"/>
      <c r="AF129" s="237"/>
      <c r="AG129" s="237"/>
      <c r="AH129" s="237"/>
      <c r="AI129" s="237"/>
      <c r="AJ129" s="237"/>
      <c r="AK129" s="231"/>
      <c r="AL129" s="231"/>
      <c r="AM129" s="399" t="s">
        <v>221</v>
      </c>
      <c r="AN129" s="399" t="s">
        <v>212</v>
      </c>
      <c r="AO129" s="399" t="s">
        <v>208</v>
      </c>
      <c r="AP129" s="399"/>
      <c r="AQ129" s="399" t="s">
        <v>268</v>
      </c>
      <c r="AR129" s="20"/>
    </row>
    <row r="130" spans="1:44" ht="17.25" customHeight="1" thickTop="1" thickBot="1" x14ac:dyDescent="0.3">
      <c r="A130" s="396">
        <v>128</v>
      </c>
      <c r="B130" s="239" t="s">
        <v>197</v>
      </c>
      <c r="C130" s="239" t="s">
        <v>14</v>
      </c>
      <c r="D130" s="258">
        <v>46011</v>
      </c>
      <c r="E130" s="230" t="str">
        <f t="shared" si="1"/>
        <v>sobota</v>
      </c>
      <c r="F130" s="400">
        <v>0.66666666666666663</v>
      </c>
      <c r="G130" s="401">
        <v>1</v>
      </c>
      <c r="H130" s="401">
        <v>1</v>
      </c>
      <c r="I130" s="231" t="s">
        <v>47</v>
      </c>
      <c r="J130" s="232"/>
      <c r="K130" s="231"/>
      <c r="L130" s="231"/>
      <c r="M130" s="231"/>
      <c r="N130" s="231"/>
      <c r="O130" s="231"/>
      <c r="P130" s="233"/>
      <c r="Q130" s="233"/>
      <c r="R130" s="234"/>
      <c r="S130" s="235"/>
      <c r="T130" s="236"/>
      <c r="U130" s="237"/>
      <c r="V130" s="237"/>
      <c r="W130" s="237"/>
      <c r="X130" s="237"/>
      <c r="Y130" s="238"/>
      <c r="Z130" s="237"/>
      <c r="AA130" s="237"/>
      <c r="AB130" s="237"/>
      <c r="AC130" s="237"/>
      <c r="AD130" s="237"/>
      <c r="AE130" s="237"/>
      <c r="AF130" s="237"/>
      <c r="AG130" s="237"/>
      <c r="AH130" s="237"/>
      <c r="AI130" s="237"/>
      <c r="AJ130" s="237"/>
      <c r="AK130" s="231"/>
      <c r="AL130" s="231"/>
      <c r="AM130" s="399" t="s">
        <v>218</v>
      </c>
      <c r="AN130" s="399" t="s">
        <v>221</v>
      </c>
      <c r="AO130" s="399" t="s">
        <v>117</v>
      </c>
      <c r="AP130" s="399"/>
      <c r="AQ130" s="399" t="s">
        <v>255</v>
      </c>
      <c r="AR130" s="20"/>
    </row>
    <row r="131" spans="1:44" ht="17.25" customHeight="1" thickTop="1" thickBot="1" x14ac:dyDescent="0.3">
      <c r="A131" s="392">
        <v>129</v>
      </c>
      <c r="B131" s="210" t="s">
        <v>135</v>
      </c>
      <c r="C131" s="210" t="s">
        <v>204</v>
      </c>
      <c r="D131" s="270">
        <v>46025</v>
      </c>
      <c r="E131" s="212" t="str">
        <f t="shared" ref="E131:E194" si="2">TEXT(D131,"dddd")</f>
        <v>sobota</v>
      </c>
      <c r="F131" s="393">
        <v>0.73958333333333337</v>
      </c>
      <c r="G131" s="394">
        <v>1</v>
      </c>
      <c r="H131" s="394">
        <v>1</v>
      </c>
      <c r="I131" s="286" t="s">
        <v>129</v>
      </c>
      <c r="J131" s="214"/>
      <c r="K131" s="213"/>
      <c r="L131" s="213"/>
      <c r="M131" s="213"/>
      <c r="N131" s="213"/>
      <c r="O131" s="213"/>
      <c r="P131" s="215"/>
      <c r="Q131" s="215"/>
      <c r="R131" s="217"/>
      <c r="S131" s="222"/>
      <c r="T131" s="219"/>
      <c r="U131" s="220"/>
      <c r="V131" s="220"/>
      <c r="W131" s="220"/>
      <c r="X131" s="220"/>
      <c r="Y131" s="221"/>
      <c r="Z131" s="220"/>
      <c r="AA131" s="220"/>
      <c r="AB131" s="220"/>
      <c r="AC131" s="220"/>
      <c r="AD131" s="220"/>
      <c r="AE131" s="220"/>
      <c r="AF131" s="220"/>
      <c r="AG131" s="220"/>
      <c r="AH131" s="220"/>
      <c r="AI131" s="220"/>
      <c r="AJ131" s="220"/>
      <c r="AK131" s="213"/>
      <c r="AL131" s="213"/>
      <c r="AM131" s="395" t="s">
        <v>214</v>
      </c>
      <c r="AN131" s="395" t="s">
        <v>221</v>
      </c>
      <c r="AO131" s="395" t="s">
        <v>219</v>
      </c>
      <c r="AP131" s="395"/>
      <c r="AQ131" s="395" t="s">
        <v>252</v>
      </c>
      <c r="AR131" s="20"/>
    </row>
    <row r="132" spans="1:44" ht="17.25" customHeight="1" thickTop="1" thickBot="1" x14ac:dyDescent="0.3">
      <c r="A132" s="392">
        <v>130</v>
      </c>
      <c r="B132" s="210" t="s">
        <v>14</v>
      </c>
      <c r="C132" s="210" t="s">
        <v>11</v>
      </c>
      <c r="D132" s="270">
        <v>46025</v>
      </c>
      <c r="E132" s="212" t="str">
        <f t="shared" si="2"/>
        <v>sobota</v>
      </c>
      <c r="F132" s="393">
        <v>0.70833333333333337</v>
      </c>
      <c r="G132" s="394">
        <v>1</v>
      </c>
      <c r="H132" s="394">
        <v>1</v>
      </c>
      <c r="I132" s="286" t="s">
        <v>129</v>
      </c>
      <c r="J132" s="214"/>
      <c r="K132" s="213"/>
      <c r="L132" s="213"/>
      <c r="M132" s="213"/>
      <c r="N132" s="213"/>
      <c r="O132" s="213"/>
      <c r="P132" s="215"/>
      <c r="Q132" s="215"/>
      <c r="R132" s="217"/>
      <c r="S132" s="222"/>
      <c r="T132" s="219"/>
      <c r="U132" s="220"/>
      <c r="V132" s="220"/>
      <c r="W132" s="220"/>
      <c r="X132" s="220"/>
      <c r="Y132" s="221"/>
      <c r="Z132" s="220"/>
      <c r="AA132" s="220"/>
      <c r="AB132" s="220"/>
      <c r="AC132" s="220"/>
      <c r="AD132" s="220"/>
      <c r="AE132" s="220"/>
      <c r="AF132" s="220"/>
      <c r="AG132" s="220"/>
      <c r="AH132" s="220"/>
      <c r="AI132" s="220"/>
      <c r="AJ132" s="220"/>
      <c r="AK132" s="213"/>
      <c r="AL132" s="213"/>
      <c r="AM132" s="395" t="s">
        <v>117</v>
      </c>
      <c r="AN132" s="395" t="s">
        <v>117</v>
      </c>
      <c r="AO132" s="395" t="s">
        <v>236</v>
      </c>
      <c r="AP132" s="395"/>
      <c r="AQ132" s="395" t="s">
        <v>214</v>
      </c>
      <c r="AR132" s="20"/>
    </row>
    <row r="133" spans="1:44" ht="17.25" customHeight="1" thickTop="1" thickBot="1" x14ac:dyDescent="0.3">
      <c r="A133" s="392">
        <v>131</v>
      </c>
      <c r="B133" s="210" t="s">
        <v>15</v>
      </c>
      <c r="C133" s="210" t="s">
        <v>7</v>
      </c>
      <c r="D133" s="270">
        <v>46030</v>
      </c>
      <c r="E133" s="212" t="str">
        <f t="shared" si="2"/>
        <v>čtvrtek</v>
      </c>
      <c r="F133" s="393">
        <v>0.79166666666666663</v>
      </c>
      <c r="G133" s="394">
        <v>1</v>
      </c>
      <c r="H133" s="394">
        <v>1</v>
      </c>
      <c r="I133" s="286" t="s">
        <v>129</v>
      </c>
      <c r="J133" s="214"/>
      <c r="K133" s="213"/>
      <c r="L133" s="213"/>
      <c r="M133" s="213"/>
      <c r="N133" s="213"/>
      <c r="O133" s="213"/>
      <c r="P133" s="215"/>
      <c r="Q133" s="215"/>
      <c r="R133" s="217"/>
      <c r="S133" s="222"/>
      <c r="T133" s="219"/>
      <c r="U133" s="220"/>
      <c r="V133" s="220"/>
      <c r="W133" s="220"/>
      <c r="X133" s="220"/>
      <c r="Y133" s="221"/>
      <c r="Z133" s="220"/>
      <c r="AA133" s="220"/>
      <c r="AB133" s="220"/>
      <c r="AC133" s="220"/>
      <c r="AD133" s="220"/>
      <c r="AE133" s="220"/>
      <c r="AF133" s="220"/>
      <c r="AG133" s="220"/>
      <c r="AH133" s="220"/>
      <c r="AI133" s="220"/>
      <c r="AJ133" s="220"/>
      <c r="AK133" s="213"/>
      <c r="AL133" s="213"/>
      <c r="AM133" s="395" t="s">
        <v>206</v>
      </c>
      <c r="AN133" s="395" t="s">
        <v>246</v>
      </c>
      <c r="AO133" s="395" t="s">
        <v>210</v>
      </c>
      <c r="AP133" s="395"/>
      <c r="AQ133" s="395" t="s">
        <v>241</v>
      </c>
      <c r="AR133" s="20"/>
    </row>
    <row r="134" spans="1:44" ht="17.25" customHeight="1" thickTop="1" thickBot="1" x14ac:dyDescent="0.3">
      <c r="A134" s="392">
        <v>132</v>
      </c>
      <c r="B134" s="210" t="s">
        <v>124</v>
      </c>
      <c r="C134" s="210" t="s">
        <v>136</v>
      </c>
      <c r="D134" s="270">
        <v>46026</v>
      </c>
      <c r="E134" s="212" t="str">
        <f t="shared" si="2"/>
        <v>neděle</v>
      </c>
      <c r="F134" s="393">
        <v>0.72916666666666663</v>
      </c>
      <c r="G134" s="394">
        <v>1</v>
      </c>
      <c r="H134" s="394">
        <v>1</v>
      </c>
      <c r="I134" s="286" t="s">
        <v>129</v>
      </c>
      <c r="J134" s="214"/>
      <c r="K134" s="213"/>
      <c r="L134" s="213"/>
      <c r="M134" s="213"/>
      <c r="N134" s="213"/>
      <c r="O134" s="213"/>
      <c r="P134" s="215"/>
      <c r="Q134" s="215"/>
      <c r="R134" s="217"/>
      <c r="S134" s="222"/>
      <c r="T134" s="219"/>
      <c r="U134" s="220"/>
      <c r="V134" s="220"/>
      <c r="W134" s="220"/>
      <c r="X134" s="220"/>
      <c r="Y134" s="221"/>
      <c r="Z134" s="220"/>
      <c r="AA134" s="220"/>
      <c r="AB134" s="220"/>
      <c r="AC134" s="220"/>
      <c r="AD134" s="220"/>
      <c r="AE134" s="220"/>
      <c r="AF134" s="220"/>
      <c r="AG134" s="220"/>
      <c r="AH134" s="220"/>
      <c r="AI134" s="220"/>
      <c r="AJ134" s="220"/>
      <c r="AK134" s="213"/>
      <c r="AL134" s="213"/>
      <c r="AM134" s="395" t="s">
        <v>234</v>
      </c>
      <c r="AN134" s="395" t="s">
        <v>231</v>
      </c>
      <c r="AO134" s="395" t="s">
        <v>117</v>
      </c>
      <c r="AP134" s="395"/>
      <c r="AQ134" s="395" t="s">
        <v>275</v>
      </c>
      <c r="AR134" s="20"/>
    </row>
    <row r="135" spans="1:44" ht="17.25" thickTop="1" thickBot="1" x14ac:dyDescent="0.3">
      <c r="A135" s="392">
        <v>133</v>
      </c>
      <c r="B135" s="210" t="s">
        <v>6</v>
      </c>
      <c r="C135" s="210" t="s">
        <v>102</v>
      </c>
      <c r="D135" s="270">
        <v>46026</v>
      </c>
      <c r="E135" s="212" t="str">
        <f t="shared" si="2"/>
        <v>neděle</v>
      </c>
      <c r="F135" s="393">
        <v>0.79166666666666663</v>
      </c>
      <c r="G135" s="394">
        <v>1</v>
      </c>
      <c r="H135" s="394">
        <v>1</v>
      </c>
      <c r="I135" s="286" t="s">
        <v>129</v>
      </c>
      <c r="J135" s="214"/>
      <c r="K135" s="213"/>
      <c r="L135" s="213"/>
      <c r="M135" s="213"/>
      <c r="N135" s="213"/>
      <c r="O135" s="213"/>
      <c r="P135" s="215"/>
      <c r="Q135" s="215"/>
      <c r="R135" s="217"/>
      <c r="S135" s="222"/>
      <c r="T135" s="219"/>
      <c r="U135" s="220"/>
      <c r="V135" s="220"/>
      <c r="W135" s="220"/>
      <c r="X135" s="220"/>
      <c r="Y135" s="221"/>
      <c r="Z135" s="220"/>
      <c r="AA135" s="220"/>
      <c r="AB135" s="220"/>
      <c r="AC135" s="220"/>
      <c r="AD135" s="220"/>
      <c r="AE135" s="220"/>
      <c r="AF135" s="220"/>
      <c r="AG135" s="220"/>
      <c r="AH135" s="220"/>
      <c r="AI135" s="220"/>
      <c r="AJ135" s="220"/>
      <c r="AK135" s="213"/>
      <c r="AL135" s="213"/>
      <c r="AM135" s="395" t="s">
        <v>212</v>
      </c>
      <c r="AN135" s="395" t="s">
        <v>214</v>
      </c>
      <c r="AO135" s="395" t="s">
        <v>221</v>
      </c>
      <c r="AP135" s="395"/>
      <c r="AQ135" s="395" t="s">
        <v>255</v>
      </c>
    </row>
    <row r="136" spans="1:44" ht="17.25" thickTop="1" thickBot="1" x14ac:dyDescent="0.3">
      <c r="A136" s="411">
        <v>134</v>
      </c>
      <c r="B136" s="60" t="s">
        <v>12</v>
      </c>
      <c r="C136" s="60" t="s">
        <v>9</v>
      </c>
      <c r="D136" s="329">
        <v>46025</v>
      </c>
      <c r="E136" s="242" t="str">
        <f t="shared" si="2"/>
        <v>sobota</v>
      </c>
      <c r="F136" s="412">
        <v>0.75</v>
      </c>
      <c r="G136" s="413">
        <v>1</v>
      </c>
      <c r="H136" s="413">
        <v>1</v>
      </c>
      <c r="I136" s="449" t="s">
        <v>129</v>
      </c>
      <c r="J136" s="62"/>
      <c r="K136" s="61"/>
      <c r="L136" s="61"/>
      <c r="M136" s="61"/>
      <c r="N136" s="61"/>
      <c r="O136" s="61"/>
      <c r="P136" s="63"/>
      <c r="Q136" s="63"/>
      <c r="R136" s="243"/>
      <c r="S136" s="244"/>
      <c r="T136" s="245"/>
      <c r="U136" s="64"/>
      <c r="V136" s="64"/>
      <c r="W136" s="64"/>
      <c r="X136" s="64"/>
      <c r="Y136" s="65"/>
      <c r="Z136" s="64"/>
      <c r="AA136" s="64"/>
      <c r="AB136" s="64"/>
      <c r="AC136" s="64"/>
      <c r="AD136" s="64"/>
      <c r="AE136" s="64"/>
      <c r="AF136" s="64"/>
      <c r="AG136" s="64"/>
      <c r="AH136" s="64"/>
      <c r="AI136" s="64"/>
      <c r="AJ136" s="64"/>
      <c r="AK136" s="61"/>
      <c r="AL136" s="61"/>
      <c r="AM136" s="66" t="s">
        <v>212</v>
      </c>
      <c r="AN136" s="66" t="s">
        <v>236</v>
      </c>
      <c r="AO136" s="66" t="s">
        <v>213</v>
      </c>
      <c r="AP136" s="66"/>
      <c r="AQ136" s="66" t="s">
        <v>226</v>
      </c>
    </row>
    <row r="137" spans="1:44" ht="17.25" thickTop="1" thickBot="1" x14ac:dyDescent="0.3">
      <c r="A137" s="392">
        <v>135</v>
      </c>
      <c r="B137" s="210" t="s">
        <v>101</v>
      </c>
      <c r="C137" s="210" t="s">
        <v>4</v>
      </c>
      <c r="D137" s="270">
        <v>46026</v>
      </c>
      <c r="E137" s="212" t="str">
        <f t="shared" si="2"/>
        <v>neděle</v>
      </c>
      <c r="F137" s="393">
        <v>0.70833333333333337</v>
      </c>
      <c r="G137" s="394">
        <v>1</v>
      </c>
      <c r="H137" s="394">
        <v>1</v>
      </c>
      <c r="I137" s="286" t="s">
        <v>129</v>
      </c>
      <c r="J137" s="214"/>
      <c r="K137" s="213"/>
      <c r="L137" s="213"/>
      <c r="M137" s="213"/>
      <c r="N137" s="213"/>
      <c r="O137" s="213"/>
      <c r="P137" s="215"/>
      <c r="Q137" s="215"/>
      <c r="R137" s="217"/>
      <c r="S137" s="222"/>
      <c r="T137" s="219"/>
      <c r="U137" s="220"/>
      <c r="V137" s="220"/>
      <c r="W137" s="220"/>
      <c r="X137" s="220"/>
      <c r="Y137" s="221"/>
      <c r="Z137" s="220"/>
      <c r="AA137" s="220"/>
      <c r="AB137" s="220"/>
      <c r="AC137" s="220"/>
      <c r="AD137" s="220"/>
      <c r="AE137" s="220"/>
      <c r="AF137" s="220"/>
      <c r="AG137" s="220"/>
      <c r="AH137" s="220"/>
      <c r="AI137" s="220"/>
      <c r="AJ137" s="220"/>
      <c r="AK137" s="213"/>
      <c r="AL137" s="213"/>
      <c r="AM137" s="395" t="s">
        <v>212</v>
      </c>
      <c r="AN137" s="395" t="s">
        <v>212</v>
      </c>
      <c r="AO137" s="395" t="s">
        <v>212</v>
      </c>
      <c r="AP137" s="395"/>
      <c r="AQ137" s="395" t="s">
        <v>278</v>
      </c>
    </row>
    <row r="138" spans="1:44" ht="17.25" thickTop="1" thickBot="1" x14ac:dyDescent="0.3">
      <c r="A138" s="392">
        <v>136</v>
      </c>
      <c r="B138" s="210" t="s">
        <v>2</v>
      </c>
      <c r="C138" s="210" t="s">
        <v>197</v>
      </c>
      <c r="D138" s="270">
        <v>46026</v>
      </c>
      <c r="E138" s="212" t="str">
        <f t="shared" si="2"/>
        <v>neděle</v>
      </c>
      <c r="F138" s="393">
        <v>0.66666666666666663</v>
      </c>
      <c r="G138" s="394">
        <v>1</v>
      </c>
      <c r="H138" s="394">
        <v>1</v>
      </c>
      <c r="I138" s="286" t="s">
        <v>129</v>
      </c>
      <c r="J138" s="214"/>
      <c r="K138" s="213"/>
      <c r="L138" s="213"/>
      <c r="M138" s="213"/>
      <c r="N138" s="213"/>
      <c r="O138" s="213"/>
      <c r="P138" s="215"/>
      <c r="Q138" s="215"/>
      <c r="R138" s="217"/>
      <c r="S138" s="222"/>
      <c r="T138" s="219"/>
      <c r="U138" s="220"/>
      <c r="V138" s="220"/>
      <c r="W138" s="220"/>
      <c r="X138" s="220"/>
      <c r="Y138" s="221"/>
      <c r="Z138" s="220"/>
      <c r="AA138" s="220"/>
      <c r="AB138" s="220"/>
      <c r="AC138" s="220"/>
      <c r="AD138" s="220"/>
      <c r="AE138" s="220"/>
      <c r="AF138" s="220"/>
      <c r="AG138" s="220"/>
      <c r="AH138" s="220"/>
      <c r="AI138" s="220"/>
      <c r="AJ138" s="220"/>
      <c r="AK138" s="213"/>
      <c r="AL138" s="213"/>
      <c r="AM138" s="395" t="s">
        <v>117</v>
      </c>
      <c r="AN138" s="395" t="s">
        <v>213</v>
      </c>
      <c r="AO138" s="395" t="s">
        <v>246</v>
      </c>
      <c r="AP138" s="395"/>
      <c r="AQ138" s="395" t="s">
        <v>214</v>
      </c>
    </row>
    <row r="139" spans="1:44" ht="17.25" thickTop="1" thickBot="1" x14ac:dyDescent="0.3">
      <c r="A139" s="396">
        <v>137</v>
      </c>
      <c r="B139" s="239" t="s">
        <v>204</v>
      </c>
      <c r="C139" s="239" t="s">
        <v>15</v>
      </c>
      <c r="D139" s="240">
        <v>46032</v>
      </c>
      <c r="E139" s="230" t="str">
        <f t="shared" si="2"/>
        <v>sobota</v>
      </c>
      <c r="F139" s="400">
        <v>0.70833333333333337</v>
      </c>
      <c r="G139" s="401">
        <v>1</v>
      </c>
      <c r="H139" s="401">
        <v>1</v>
      </c>
      <c r="I139" s="231" t="s">
        <v>130</v>
      </c>
      <c r="J139" s="232"/>
      <c r="K139" s="231"/>
      <c r="L139" s="231"/>
      <c r="M139" s="231"/>
      <c r="N139" s="231"/>
      <c r="O139" s="231"/>
      <c r="P139" s="233"/>
      <c r="Q139" s="233"/>
      <c r="R139" s="234"/>
      <c r="S139" s="235"/>
      <c r="T139" s="236"/>
      <c r="U139" s="237"/>
      <c r="V139" s="237"/>
      <c r="W139" s="237"/>
      <c r="X139" s="237"/>
      <c r="Y139" s="238"/>
      <c r="Z139" s="237"/>
      <c r="AA139" s="237"/>
      <c r="AB139" s="237"/>
      <c r="AC139" s="237"/>
      <c r="AD139" s="237"/>
      <c r="AE139" s="237"/>
      <c r="AF139" s="237"/>
      <c r="AG139" s="237"/>
      <c r="AH139" s="237"/>
      <c r="AI139" s="237"/>
      <c r="AJ139" s="237"/>
      <c r="AK139" s="231"/>
      <c r="AL139" s="231"/>
      <c r="AM139" s="399" t="s">
        <v>219</v>
      </c>
      <c r="AN139" s="399" t="s">
        <v>207</v>
      </c>
      <c r="AO139" s="399" t="s">
        <v>117</v>
      </c>
      <c r="AP139" s="399"/>
      <c r="AQ139" s="399" t="s">
        <v>209</v>
      </c>
    </row>
    <row r="140" spans="1:44" ht="17.25" thickTop="1" thickBot="1" x14ac:dyDescent="0.3">
      <c r="A140" s="396">
        <v>138</v>
      </c>
      <c r="B140" s="239" t="s">
        <v>7</v>
      </c>
      <c r="C140" s="239" t="s">
        <v>14</v>
      </c>
      <c r="D140" s="240">
        <v>46033</v>
      </c>
      <c r="E140" s="230" t="str">
        <f t="shared" si="2"/>
        <v>neděle</v>
      </c>
      <c r="F140" s="400">
        <v>0.72916666666666663</v>
      </c>
      <c r="G140" s="401">
        <v>1</v>
      </c>
      <c r="H140" s="401">
        <v>1</v>
      </c>
      <c r="I140" s="231" t="s">
        <v>130</v>
      </c>
      <c r="J140" s="232"/>
      <c r="K140" s="231"/>
      <c r="L140" s="231"/>
      <c r="M140" s="231"/>
      <c r="N140" s="231"/>
      <c r="O140" s="231"/>
      <c r="P140" s="233"/>
      <c r="Q140" s="233"/>
      <c r="R140" s="234"/>
      <c r="S140" s="235"/>
      <c r="T140" s="236"/>
      <c r="U140" s="237"/>
      <c r="V140" s="237"/>
      <c r="W140" s="237"/>
      <c r="X140" s="237"/>
      <c r="Y140" s="238"/>
      <c r="Z140" s="237"/>
      <c r="AA140" s="237"/>
      <c r="AB140" s="237"/>
      <c r="AC140" s="237"/>
      <c r="AD140" s="237"/>
      <c r="AE140" s="237"/>
      <c r="AF140" s="237"/>
      <c r="AG140" s="237"/>
      <c r="AH140" s="237"/>
      <c r="AI140" s="237"/>
      <c r="AJ140" s="237"/>
      <c r="AK140" s="231"/>
      <c r="AL140" s="231"/>
      <c r="AM140" s="399" t="s">
        <v>117</v>
      </c>
      <c r="AN140" s="399" t="s">
        <v>117</v>
      </c>
      <c r="AO140" s="399" t="s">
        <v>213</v>
      </c>
      <c r="AP140" s="399"/>
      <c r="AQ140" s="399" t="s">
        <v>236</v>
      </c>
    </row>
    <row r="141" spans="1:44" ht="17.25" thickTop="1" thickBot="1" x14ac:dyDescent="0.3">
      <c r="A141" s="396">
        <v>139</v>
      </c>
      <c r="B141" s="239" t="s">
        <v>11</v>
      </c>
      <c r="C141" s="239" t="s">
        <v>2</v>
      </c>
      <c r="D141" s="240">
        <v>46032</v>
      </c>
      <c r="E141" s="230" t="str">
        <f t="shared" si="2"/>
        <v>sobota</v>
      </c>
      <c r="F141" s="400">
        <v>0.6875</v>
      </c>
      <c r="G141" s="401">
        <v>1</v>
      </c>
      <c r="H141" s="401">
        <v>1</v>
      </c>
      <c r="I141" s="231" t="s">
        <v>130</v>
      </c>
      <c r="J141" s="232"/>
      <c r="K141" s="231"/>
      <c r="L141" s="231"/>
      <c r="M141" s="231"/>
      <c r="N141" s="231"/>
      <c r="O141" s="231"/>
      <c r="P141" s="233"/>
      <c r="Q141" s="233"/>
      <c r="R141" s="234"/>
      <c r="S141" s="235"/>
      <c r="T141" s="236"/>
      <c r="U141" s="237"/>
      <c r="V141" s="237"/>
      <c r="W141" s="237"/>
      <c r="X141" s="237"/>
      <c r="Y141" s="238"/>
      <c r="Z141" s="237"/>
      <c r="AA141" s="237"/>
      <c r="AB141" s="237"/>
      <c r="AC141" s="237"/>
      <c r="AD141" s="237"/>
      <c r="AE141" s="237"/>
      <c r="AF141" s="237"/>
      <c r="AG141" s="237"/>
      <c r="AH141" s="237"/>
      <c r="AI141" s="237"/>
      <c r="AJ141" s="237"/>
      <c r="AK141" s="231"/>
      <c r="AL141" s="231"/>
      <c r="AM141" s="399" t="s">
        <v>234</v>
      </c>
      <c r="AN141" s="399" t="s">
        <v>209</v>
      </c>
      <c r="AO141" s="399" t="s">
        <v>218</v>
      </c>
      <c r="AP141" s="399"/>
      <c r="AQ141" s="399" t="s">
        <v>279</v>
      </c>
    </row>
    <row r="142" spans="1:44" ht="17.25" thickTop="1" thickBot="1" x14ac:dyDescent="0.3">
      <c r="A142" s="396">
        <v>140</v>
      </c>
      <c r="B142" s="239" t="s">
        <v>136</v>
      </c>
      <c r="C142" s="239" t="s">
        <v>101</v>
      </c>
      <c r="D142" s="240">
        <v>46306</v>
      </c>
      <c r="E142" s="230" t="str">
        <f t="shared" si="2"/>
        <v>neděle</v>
      </c>
      <c r="F142" s="400">
        <v>0.47916666666666669</v>
      </c>
      <c r="G142" s="401">
        <v>1</v>
      </c>
      <c r="H142" s="401">
        <v>1</v>
      </c>
      <c r="I142" s="231" t="s">
        <v>130</v>
      </c>
      <c r="J142" s="232"/>
      <c r="K142" s="231"/>
      <c r="L142" s="231"/>
      <c r="M142" s="231"/>
      <c r="N142" s="231"/>
      <c r="O142" s="231"/>
      <c r="P142" s="233"/>
      <c r="Q142" s="233"/>
      <c r="R142" s="234"/>
      <c r="S142" s="235"/>
      <c r="T142" s="236"/>
      <c r="U142" s="237"/>
      <c r="V142" s="237"/>
      <c r="W142" s="237"/>
      <c r="X142" s="237"/>
      <c r="Y142" s="238"/>
      <c r="Z142" s="237"/>
      <c r="AA142" s="237"/>
      <c r="AB142" s="237"/>
      <c r="AC142" s="237"/>
      <c r="AD142" s="237"/>
      <c r="AE142" s="237"/>
      <c r="AF142" s="237"/>
      <c r="AG142" s="237"/>
      <c r="AH142" s="237"/>
      <c r="AI142" s="237"/>
      <c r="AJ142" s="237"/>
      <c r="AK142" s="231"/>
      <c r="AL142" s="231"/>
      <c r="AM142" s="399" t="s">
        <v>212</v>
      </c>
      <c r="AN142" s="399" t="s">
        <v>207</v>
      </c>
      <c r="AO142" s="399" t="s">
        <v>117</v>
      </c>
      <c r="AP142" s="399"/>
      <c r="AQ142" s="399" t="s">
        <v>263</v>
      </c>
    </row>
    <row r="143" spans="1:44" ht="17.25" thickTop="1" thickBot="1" x14ac:dyDescent="0.3">
      <c r="A143" s="396">
        <v>141</v>
      </c>
      <c r="B143" s="239" t="s">
        <v>4</v>
      </c>
      <c r="C143" s="239" t="s">
        <v>12</v>
      </c>
      <c r="D143" s="240">
        <v>46032</v>
      </c>
      <c r="E143" s="230" t="str">
        <f t="shared" si="2"/>
        <v>sobota</v>
      </c>
      <c r="F143" s="400">
        <v>0.72916666666666663</v>
      </c>
      <c r="G143" s="401">
        <v>1</v>
      </c>
      <c r="H143" s="401">
        <v>1</v>
      </c>
      <c r="I143" s="231" t="s">
        <v>130</v>
      </c>
      <c r="J143" s="232"/>
      <c r="K143" s="231"/>
      <c r="L143" s="231"/>
      <c r="M143" s="231"/>
      <c r="N143" s="231"/>
      <c r="O143" s="231"/>
      <c r="P143" s="233"/>
      <c r="Q143" s="233"/>
      <c r="R143" s="234"/>
      <c r="S143" s="235"/>
      <c r="T143" s="236"/>
      <c r="U143" s="237"/>
      <c r="V143" s="237"/>
      <c r="W143" s="237"/>
      <c r="X143" s="237"/>
      <c r="Y143" s="238"/>
      <c r="Z143" s="237"/>
      <c r="AA143" s="237"/>
      <c r="AB143" s="237"/>
      <c r="AC143" s="237"/>
      <c r="AD143" s="237"/>
      <c r="AE143" s="237"/>
      <c r="AF143" s="237"/>
      <c r="AG143" s="237"/>
      <c r="AH143" s="237"/>
      <c r="AI143" s="237"/>
      <c r="AJ143" s="237"/>
      <c r="AK143" s="231"/>
      <c r="AL143" s="231"/>
      <c r="AM143" s="399" t="s">
        <v>236</v>
      </c>
      <c r="AN143" s="399" t="s">
        <v>207</v>
      </c>
      <c r="AO143" s="399" t="s">
        <v>221</v>
      </c>
      <c r="AP143" s="399"/>
      <c r="AQ143" s="399" t="s">
        <v>249</v>
      </c>
    </row>
    <row r="144" spans="1:44" ht="17.25" thickTop="1" thickBot="1" x14ac:dyDescent="0.3">
      <c r="A144" s="411">
        <v>142</v>
      </c>
      <c r="B144" s="60" t="s">
        <v>6</v>
      </c>
      <c r="C144" s="60" t="s">
        <v>9</v>
      </c>
      <c r="D144" s="241">
        <v>46032</v>
      </c>
      <c r="E144" s="242" t="str">
        <f t="shared" si="2"/>
        <v>sobota</v>
      </c>
      <c r="F144" s="412">
        <v>0.70833333333333337</v>
      </c>
      <c r="G144" s="413">
        <v>1</v>
      </c>
      <c r="H144" s="413">
        <v>1</v>
      </c>
      <c r="I144" s="61" t="s">
        <v>130</v>
      </c>
      <c r="J144" s="62"/>
      <c r="K144" s="61"/>
      <c r="L144" s="61"/>
      <c r="M144" s="61"/>
      <c r="N144" s="61"/>
      <c r="O144" s="61"/>
      <c r="P144" s="63"/>
      <c r="Q144" s="63"/>
      <c r="R144" s="243"/>
      <c r="S144" s="244"/>
      <c r="T144" s="245"/>
      <c r="U144" s="64"/>
      <c r="V144" s="64"/>
      <c r="W144" s="64"/>
      <c r="X144" s="64"/>
      <c r="Y144" s="65"/>
      <c r="Z144" s="64"/>
      <c r="AA144" s="64"/>
      <c r="AB144" s="64"/>
      <c r="AC144" s="64"/>
      <c r="AD144" s="64"/>
      <c r="AE144" s="64"/>
      <c r="AF144" s="64"/>
      <c r="AG144" s="64"/>
      <c r="AH144" s="64"/>
      <c r="AI144" s="64"/>
      <c r="AJ144" s="64"/>
      <c r="AK144" s="61"/>
      <c r="AL144" s="61"/>
      <c r="AM144" s="66" t="s">
        <v>212</v>
      </c>
      <c r="AN144" s="66" t="s">
        <v>219</v>
      </c>
      <c r="AO144" s="66" t="s">
        <v>210</v>
      </c>
      <c r="AP144" s="66"/>
      <c r="AQ144" s="66" t="s">
        <v>241</v>
      </c>
    </row>
    <row r="145" spans="1:43" ht="17.25" thickTop="1" thickBot="1" x14ac:dyDescent="0.3">
      <c r="A145" s="396">
        <v>143</v>
      </c>
      <c r="B145" s="239" t="s">
        <v>102</v>
      </c>
      <c r="C145" s="239" t="s">
        <v>124</v>
      </c>
      <c r="D145" s="240">
        <v>46029</v>
      </c>
      <c r="E145" s="230" t="str">
        <f t="shared" si="2"/>
        <v>středa</v>
      </c>
      <c r="F145" s="400">
        <v>0.80208333333333337</v>
      </c>
      <c r="G145" s="401">
        <v>1</v>
      </c>
      <c r="H145" s="401">
        <v>1</v>
      </c>
      <c r="I145" s="231" t="s">
        <v>130</v>
      </c>
      <c r="J145" s="232"/>
      <c r="K145" s="231"/>
      <c r="L145" s="231"/>
      <c r="M145" s="231"/>
      <c r="N145" s="231"/>
      <c r="O145" s="231"/>
      <c r="P145" s="233"/>
      <c r="Q145" s="233"/>
      <c r="R145" s="234"/>
      <c r="S145" s="235"/>
      <c r="T145" s="236"/>
      <c r="U145" s="237"/>
      <c r="V145" s="237"/>
      <c r="W145" s="237"/>
      <c r="X145" s="237"/>
      <c r="Y145" s="238"/>
      <c r="Z145" s="237"/>
      <c r="AA145" s="237"/>
      <c r="AB145" s="237"/>
      <c r="AC145" s="237"/>
      <c r="AD145" s="237"/>
      <c r="AE145" s="237"/>
      <c r="AF145" s="237"/>
      <c r="AG145" s="237"/>
      <c r="AH145" s="237"/>
      <c r="AI145" s="237"/>
      <c r="AJ145" s="237"/>
      <c r="AK145" s="231"/>
      <c r="AL145" s="231"/>
      <c r="AM145" s="399" t="s">
        <v>212</v>
      </c>
      <c r="AN145" s="399" t="s">
        <v>236</v>
      </c>
      <c r="AO145" s="399" t="s">
        <v>219</v>
      </c>
      <c r="AP145" s="399"/>
      <c r="AQ145" s="399" t="s">
        <v>225</v>
      </c>
    </row>
    <row r="146" spans="1:43" ht="17.25" thickTop="1" thickBot="1" x14ac:dyDescent="0.3">
      <c r="A146" s="429">
        <v>144</v>
      </c>
      <c r="B146" s="302" t="s">
        <v>197</v>
      </c>
      <c r="C146" s="302" t="s">
        <v>135</v>
      </c>
      <c r="D146" s="240">
        <v>46032</v>
      </c>
      <c r="E146" s="230" t="str">
        <f t="shared" si="2"/>
        <v>sobota</v>
      </c>
      <c r="F146" s="417">
        <v>0.70833333333333337</v>
      </c>
      <c r="G146" s="430">
        <v>1</v>
      </c>
      <c r="H146" s="430">
        <v>1</v>
      </c>
      <c r="I146" s="231" t="s">
        <v>130</v>
      </c>
      <c r="J146" s="232"/>
      <c r="K146" s="231"/>
      <c r="L146" s="231"/>
      <c r="M146" s="231"/>
      <c r="N146" s="231"/>
      <c r="O146" s="231"/>
      <c r="P146" s="233"/>
      <c r="Q146" s="233"/>
      <c r="R146" s="303"/>
      <c r="S146" s="304"/>
      <c r="T146" s="305"/>
      <c r="U146" s="237"/>
      <c r="V146" s="237"/>
      <c r="W146" s="237"/>
      <c r="X146" s="237"/>
      <c r="Y146" s="238"/>
      <c r="Z146" s="237"/>
      <c r="AA146" s="237"/>
      <c r="AB146" s="237"/>
      <c r="AC146" s="237"/>
      <c r="AD146" s="237"/>
      <c r="AE146" s="237"/>
      <c r="AF146" s="237"/>
      <c r="AG146" s="237"/>
      <c r="AH146" s="237"/>
      <c r="AI146" s="237"/>
      <c r="AJ146" s="237"/>
      <c r="AK146" s="231"/>
      <c r="AL146" s="231"/>
      <c r="AM146" s="399" t="s">
        <v>213</v>
      </c>
      <c r="AN146" s="399" t="s">
        <v>117</v>
      </c>
      <c r="AO146" s="399" t="s">
        <v>234</v>
      </c>
      <c r="AP146" s="399"/>
      <c r="AQ146" s="399" t="s">
        <v>208</v>
      </c>
    </row>
    <row r="147" spans="1:43" ht="16.5" thickBot="1" x14ac:dyDescent="0.3">
      <c r="A147" s="49">
        <v>145</v>
      </c>
      <c r="B147" s="269" t="s">
        <v>4</v>
      </c>
      <c r="C147" s="269" t="s">
        <v>135</v>
      </c>
      <c r="D147" s="270">
        <v>46039</v>
      </c>
      <c r="E147" s="212" t="str">
        <f t="shared" si="2"/>
        <v>sobota</v>
      </c>
      <c r="F147" s="422">
        <v>0.72916666666666663</v>
      </c>
      <c r="G147" s="423">
        <v>1</v>
      </c>
      <c r="H147" s="423">
        <v>1</v>
      </c>
      <c r="I147" s="213" t="s">
        <v>131</v>
      </c>
      <c r="J147" s="285"/>
      <c r="K147" s="286"/>
      <c r="L147" s="286"/>
      <c r="M147" s="286"/>
      <c r="N147" s="286"/>
      <c r="O147" s="286"/>
      <c r="P147" s="216"/>
      <c r="Q147" s="216"/>
      <c r="R147" s="287"/>
      <c r="S147" s="288"/>
      <c r="T147" s="289"/>
      <c r="U147" s="290"/>
      <c r="V147" s="290"/>
      <c r="W147" s="290"/>
      <c r="X147" s="290"/>
      <c r="Y147" s="291"/>
      <c r="Z147" s="290"/>
      <c r="AA147" s="290"/>
      <c r="AB147" s="290"/>
      <c r="AC147" s="290"/>
      <c r="AD147" s="290"/>
      <c r="AE147" s="290"/>
      <c r="AF147" s="290"/>
      <c r="AG147" s="290"/>
      <c r="AH147" s="290"/>
      <c r="AI147" s="290"/>
      <c r="AJ147" s="290"/>
      <c r="AK147" s="286"/>
      <c r="AL147" s="286"/>
      <c r="AM147" s="424" t="s">
        <v>213</v>
      </c>
      <c r="AN147" s="424" t="s">
        <v>210</v>
      </c>
      <c r="AO147" s="424" t="s">
        <v>212</v>
      </c>
      <c r="AP147" s="395"/>
      <c r="AQ147" s="424" t="s">
        <v>272</v>
      </c>
    </row>
    <row r="148" spans="1:43" ht="17.25" thickTop="1" thickBot="1" x14ac:dyDescent="0.3">
      <c r="A148" s="47">
        <v>146</v>
      </c>
      <c r="B148" s="210" t="s">
        <v>101</v>
      </c>
      <c r="C148" s="210" t="s">
        <v>2</v>
      </c>
      <c r="D148" s="270">
        <v>46040</v>
      </c>
      <c r="E148" s="212" t="str">
        <f t="shared" si="2"/>
        <v>neděle</v>
      </c>
      <c r="F148" s="393">
        <v>0.70833333333333337</v>
      </c>
      <c r="G148" s="394">
        <v>1</v>
      </c>
      <c r="H148" s="394">
        <v>1</v>
      </c>
      <c r="I148" s="213" t="s">
        <v>131</v>
      </c>
      <c r="J148" s="214"/>
      <c r="K148" s="213"/>
      <c r="L148" s="213"/>
      <c r="M148" s="213"/>
      <c r="N148" s="213"/>
      <c r="O148" s="213"/>
      <c r="P148" s="215"/>
      <c r="Q148" s="215"/>
      <c r="R148" s="217"/>
      <c r="S148" s="222"/>
      <c r="T148" s="219"/>
      <c r="U148" s="220"/>
      <c r="V148" s="220"/>
      <c r="W148" s="220"/>
      <c r="X148" s="220"/>
      <c r="Y148" s="221"/>
      <c r="Z148" s="220"/>
      <c r="AA148" s="220"/>
      <c r="AB148" s="220"/>
      <c r="AC148" s="220"/>
      <c r="AD148" s="220"/>
      <c r="AE148" s="220"/>
      <c r="AF148" s="220"/>
      <c r="AG148" s="220"/>
      <c r="AH148" s="220"/>
      <c r="AI148" s="220"/>
      <c r="AJ148" s="220"/>
      <c r="AK148" s="213"/>
      <c r="AL148" s="213"/>
      <c r="AM148" s="395" t="s">
        <v>207</v>
      </c>
      <c r="AN148" s="395" t="s">
        <v>207</v>
      </c>
      <c r="AO148" s="395" t="s">
        <v>221</v>
      </c>
      <c r="AP148" s="395"/>
      <c r="AQ148" s="395" t="s">
        <v>119</v>
      </c>
    </row>
    <row r="149" spans="1:43" ht="17.25" thickTop="1" thickBot="1" x14ac:dyDescent="0.3">
      <c r="A149" s="47">
        <v>147</v>
      </c>
      <c r="B149" s="210" t="s">
        <v>12</v>
      </c>
      <c r="C149" s="210" t="s">
        <v>204</v>
      </c>
      <c r="D149" s="270">
        <v>46039</v>
      </c>
      <c r="E149" s="212" t="str">
        <f t="shared" si="2"/>
        <v>sobota</v>
      </c>
      <c r="F149" s="393">
        <v>0.72916666666666663</v>
      </c>
      <c r="G149" s="394">
        <v>1</v>
      </c>
      <c r="H149" s="394">
        <v>1</v>
      </c>
      <c r="I149" s="213" t="s">
        <v>131</v>
      </c>
      <c r="J149" s="214"/>
      <c r="K149" s="213"/>
      <c r="L149" s="213"/>
      <c r="M149" s="213"/>
      <c r="N149" s="213"/>
      <c r="O149" s="213"/>
      <c r="P149" s="215"/>
      <c r="Q149" s="215"/>
      <c r="R149" s="217"/>
      <c r="S149" s="222"/>
      <c r="T149" s="219"/>
      <c r="U149" s="220"/>
      <c r="V149" s="220"/>
      <c r="W149" s="220"/>
      <c r="X149" s="220"/>
      <c r="Y149" s="221"/>
      <c r="Z149" s="220"/>
      <c r="AA149" s="220"/>
      <c r="AB149" s="220"/>
      <c r="AC149" s="220"/>
      <c r="AD149" s="220"/>
      <c r="AE149" s="220"/>
      <c r="AF149" s="220"/>
      <c r="AG149" s="220"/>
      <c r="AH149" s="220"/>
      <c r="AI149" s="220"/>
      <c r="AJ149" s="220"/>
      <c r="AK149" s="213"/>
      <c r="AL149" s="213"/>
      <c r="AM149" s="395" t="s">
        <v>246</v>
      </c>
      <c r="AN149" s="395" t="s">
        <v>236</v>
      </c>
      <c r="AO149" s="395" t="s">
        <v>246</v>
      </c>
      <c r="AP149" s="395"/>
      <c r="AQ149" s="395" t="s">
        <v>280</v>
      </c>
    </row>
    <row r="150" spans="1:43" ht="17.25" thickTop="1" thickBot="1" x14ac:dyDescent="0.3">
      <c r="A150" s="47">
        <v>148</v>
      </c>
      <c r="B150" s="210" t="s">
        <v>6</v>
      </c>
      <c r="C150" s="210" t="s">
        <v>15</v>
      </c>
      <c r="D150" s="270">
        <v>46039</v>
      </c>
      <c r="E150" s="212" t="str">
        <f t="shared" si="2"/>
        <v>sobota</v>
      </c>
      <c r="F150" s="393">
        <v>0.70833333333333337</v>
      </c>
      <c r="G150" s="394">
        <v>1</v>
      </c>
      <c r="H150" s="394">
        <v>1</v>
      </c>
      <c r="I150" s="213" t="s">
        <v>131</v>
      </c>
      <c r="J150" s="214"/>
      <c r="K150" s="213"/>
      <c r="L150" s="213"/>
      <c r="M150" s="213"/>
      <c r="N150" s="213"/>
      <c r="O150" s="213"/>
      <c r="P150" s="215"/>
      <c r="Q150" s="215"/>
      <c r="R150" s="217"/>
      <c r="S150" s="222"/>
      <c r="T150" s="219"/>
      <c r="U150" s="220"/>
      <c r="V150" s="220"/>
      <c r="W150" s="220"/>
      <c r="X150" s="220"/>
      <c r="Y150" s="221"/>
      <c r="Z150" s="220"/>
      <c r="AA150" s="220"/>
      <c r="AB150" s="220"/>
      <c r="AC150" s="220"/>
      <c r="AD150" s="220"/>
      <c r="AE150" s="220"/>
      <c r="AF150" s="220"/>
      <c r="AG150" s="220"/>
      <c r="AH150" s="220"/>
      <c r="AI150" s="220"/>
      <c r="AJ150" s="220"/>
      <c r="AK150" s="213"/>
      <c r="AL150" s="213"/>
      <c r="AM150" s="395" t="s">
        <v>236</v>
      </c>
      <c r="AN150" s="395" t="s">
        <v>208</v>
      </c>
      <c r="AO150" s="395" t="s">
        <v>209</v>
      </c>
      <c r="AP150" s="395"/>
      <c r="AQ150" s="395" t="s">
        <v>281</v>
      </c>
    </row>
    <row r="151" spans="1:43" ht="17.25" thickTop="1" thickBot="1" x14ac:dyDescent="0.3">
      <c r="A151" s="47">
        <v>149</v>
      </c>
      <c r="B151" s="210" t="s">
        <v>124</v>
      </c>
      <c r="C151" s="210" t="s">
        <v>7</v>
      </c>
      <c r="D151" s="270">
        <v>46040</v>
      </c>
      <c r="E151" s="212" t="str">
        <f t="shared" si="2"/>
        <v>neděle</v>
      </c>
      <c r="F151" s="393">
        <v>0.72916666666666663</v>
      </c>
      <c r="G151" s="394">
        <v>1</v>
      </c>
      <c r="H151" s="394">
        <v>1</v>
      </c>
      <c r="I151" s="213" t="s">
        <v>131</v>
      </c>
      <c r="J151" s="214"/>
      <c r="K151" s="213"/>
      <c r="L151" s="213"/>
      <c r="M151" s="213"/>
      <c r="N151" s="213"/>
      <c r="O151" s="213"/>
      <c r="P151" s="215"/>
      <c r="Q151" s="215"/>
      <c r="R151" s="217"/>
      <c r="S151" s="222"/>
      <c r="T151" s="219"/>
      <c r="U151" s="220"/>
      <c r="V151" s="220"/>
      <c r="W151" s="220"/>
      <c r="X151" s="220"/>
      <c r="Y151" s="221"/>
      <c r="Z151" s="220"/>
      <c r="AA151" s="220"/>
      <c r="AB151" s="220"/>
      <c r="AC151" s="220"/>
      <c r="AD151" s="220"/>
      <c r="AE151" s="220"/>
      <c r="AF151" s="220"/>
      <c r="AG151" s="220"/>
      <c r="AH151" s="220"/>
      <c r="AI151" s="220"/>
      <c r="AJ151" s="220"/>
      <c r="AK151" s="213"/>
      <c r="AL151" s="213"/>
      <c r="AM151" s="395" t="s">
        <v>207</v>
      </c>
      <c r="AN151" s="395" t="s">
        <v>208</v>
      </c>
      <c r="AO151" s="395" t="s">
        <v>212</v>
      </c>
      <c r="AP151" s="395"/>
      <c r="AQ151" s="395" t="s">
        <v>265</v>
      </c>
    </row>
    <row r="152" spans="1:43" ht="17.25" thickTop="1" thickBot="1" x14ac:dyDescent="0.3">
      <c r="A152" s="47">
        <v>150</v>
      </c>
      <c r="B152" s="210" t="s">
        <v>102</v>
      </c>
      <c r="C152" s="210" t="s">
        <v>11</v>
      </c>
      <c r="D152" s="270">
        <v>46039</v>
      </c>
      <c r="E152" s="212" t="str">
        <f t="shared" si="2"/>
        <v>sobota</v>
      </c>
      <c r="F152" s="393">
        <v>0.77083333333333337</v>
      </c>
      <c r="G152" s="394">
        <v>1</v>
      </c>
      <c r="H152" s="394">
        <v>1</v>
      </c>
      <c r="I152" s="213" t="s">
        <v>131</v>
      </c>
      <c r="J152" s="214"/>
      <c r="K152" s="213"/>
      <c r="L152" s="213"/>
      <c r="M152" s="213"/>
      <c r="N152" s="213"/>
      <c r="O152" s="213"/>
      <c r="P152" s="215"/>
      <c r="Q152" s="215"/>
      <c r="R152" s="217"/>
      <c r="S152" s="222"/>
      <c r="T152" s="219"/>
      <c r="U152" s="220"/>
      <c r="V152" s="220"/>
      <c r="W152" s="220"/>
      <c r="X152" s="220"/>
      <c r="Y152" s="221"/>
      <c r="Z152" s="220"/>
      <c r="AA152" s="220"/>
      <c r="AB152" s="220"/>
      <c r="AC152" s="220"/>
      <c r="AD152" s="220"/>
      <c r="AE152" s="220"/>
      <c r="AF152" s="220"/>
      <c r="AG152" s="220"/>
      <c r="AH152" s="220"/>
      <c r="AI152" s="220"/>
      <c r="AJ152" s="220"/>
      <c r="AK152" s="213"/>
      <c r="AL152" s="213"/>
      <c r="AM152" s="395" t="s">
        <v>221</v>
      </c>
      <c r="AN152" s="395" t="s">
        <v>212</v>
      </c>
      <c r="AO152" s="395" t="s">
        <v>219</v>
      </c>
      <c r="AP152" s="395"/>
      <c r="AQ152" s="395" t="s">
        <v>229</v>
      </c>
    </row>
    <row r="153" spans="1:43" ht="17.25" thickTop="1" thickBot="1" x14ac:dyDescent="0.3">
      <c r="A153" s="47">
        <v>151</v>
      </c>
      <c r="B153" s="210" t="s">
        <v>136</v>
      </c>
      <c r="C153" s="210" t="s">
        <v>14</v>
      </c>
      <c r="D153" s="270">
        <v>46039</v>
      </c>
      <c r="E153" s="212" t="str">
        <f t="shared" si="2"/>
        <v>sobota</v>
      </c>
      <c r="F153" s="393">
        <v>0.5625</v>
      </c>
      <c r="G153" s="394">
        <v>1</v>
      </c>
      <c r="H153" s="394">
        <v>1</v>
      </c>
      <c r="I153" s="213" t="s">
        <v>131</v>
      </c>
      <c r="J153" s="214"/>
      <c r="K153" s="213"/>
      <c r="L153" s="213"/>
      <c r="M153" s="213"/>
      <c r="N153" s="213"/>
      <c r="O153" s="213"/>
      <c r="P153" s="215"/>
      <c r="Q153" s="215"/>
      <c r="R153" s="217"/>
      <c r="S153" s="222"/>
      <c r="T153" s="219"/>
      <c r="U153" s="220"/>
      <c r="V153" s="220"/>
      <c r="W153" s="220"/>
      <c r="X153" s="220"/>
      <c r="Y153" s="221"/>
      <c r="Z153" s="220"/>
      <c r="AA153" s="220"/>
      <c r="AB153" s="220"/>
      <c r="AC153" s="220"/>
      <c r="AD153" s="220"/>
      <c r="AE153" s="220"/>
      <c r="AF153" s="220"/>
      <c r="AG153" s="220"/>
      <c r="AH153" s="220"/>
      <c r="AI153" s="220"/>
      <c r="AJ153" s="220"/>
      <c r="AK153" s="213"/>
      <c r="AL153" s="213"/>
      <c r="AM153" s="395" t="s">
        <v>219</v>
      </c>
      <c r="AN153" s="395" t="s">
        <v>234</v>
      </c>
      <c r="AO153" s="395" t="s">
        <v>213</v>
      </c>
      <c r="AP153" s="395"/>
      <c r="AQ153" s="395" t="s">
        <v>250</v>
      </c>
    </row>
    <row r="154" spans="1:43" ht="17.25" thickTop="1" thickBot="1" x14ac:dyDescent="0.3">
      <c r="A154" s="450">
        <v>152</v>
      </c>
      <c r="B154" s="181" t="s">
        <v>9</v>
      </c>
      <c r="C154" s="181" t="s">
        <v>197</v>
      </c>
      <c r="D154" s="310">
        <v>46039</v>
      </c>
      <c r="E154" s="67" t="str">
        <f t="shared" si="2"/>
        <v>sobota</v>
      </c>
      <c r="F154" s="334">
        <v>0.75</v>
      </c>
      <c r="G154" s="184">
        <v>1</v>
      </c>
      <c r="H154" s="184">
        <v>1</v>
      </c>
      <c r="I154" s="68" t="s">
        <v>131</v>
      </c>
      <c r="J154" s="69"/>
      <c r="K154" s="68"/>
      <c r="L154" s="68"/>
      <c r="M154" s="68"/>
      <c r="N154" s="68"/>
      <c r="O154" s="68"/>
      <c r="P154" s="70"/>
      <c r="Q154" s="70"/>
      <c r="R154" s="185"/>
      <c r="S154" s="186"/>
      <c r="T154" s="187"/>
      <c r="U154" s="71"/>
      <c r="V154" s="71"/>
      <c r="W154" s="71"/>
      <c r="X154" s="71"/>
      <c r="Y154" s="72"/>
      <c r="Z154" s="71"/>
      <c r="AA154" s="71"/>
      <c r="AB154" s="71"/>
      <c r="AC154" s="71"/>
      <c r="AD154" s="71"/>
      <c r="AE154" s="71"/>
      <c r="AF154" s="71"/>
      <c r="AG154" s="71"/>
      <c r="AH154" s="71"/>
      <c r="AI154" s="71"/>
      <c r="AJ154" s="71"/>
      <c r="AK154" s="68"/>
      <c r="AL154" s="68"/>
      <c r="AM154" s="73" t="s">
        <v>236</v>
      </c>
      <c r="AN154" s="73" t="s">
        <v>219</v>
      </c>
      <c r="AO154" s="73" t="s">
        <v>236</v>
      </c>
      <c r="AP154" s="73"/>
      <c r="AQ154" s="73" t="s">
        <v>282</v>
      </c>
    </row>
    <row r="155" spans="1:43" ht="16.5" thickBot="1" x14ac:dyDescent="0.3">
      <c r="A155" s="50">
        <v>153</v>
      </c>
      <c r="B155" s="257" t="s">
        <v>11</v>
      </c>
      <c r="C155" s="257" t="s">
        <v>136</v>
      </c>
      <c r="D155" s="258">
        <v>46046</v>
      </c>
      <c r="E155" s="230" t="str">
        <f t="shared" si="2"/>
        <v>sobota</v>
      </c>
      <c r="F155" s="414">
        <v>0.6875</v>
      </c>
      <c r="G155" s="415">
        <v>1</v>
      </c>
      <c r="H155" s="415">
        <v>1</v>
      </c>
      <c r="I155" s="231" t="s">
        <v>132</v>
      </c>
      <c r="J155" s="294"/>
      <c r="K155" s="295"/>
      <c r="L155" s="295"/>
      <c r="M155" s="295"/>
      <c r="N155" s="295"/>
      <c r="O155" s="295"/>
      <c r="P155" s="296"/>
      <c r="Q155" s="296"/>
      <c r="R155" s="297"/>
      <c r="S155" s="298"/>
      <c r="T155" s="299"/>
      <c r="U155" s="300"/>
      <c r="V155" s="300"/>
      <c r="W155" s="300"/>
      <c r="X155" s="300"/>
      <c r="Y155" s="301"/>
      <c r="Z155" s="300"/>
      <c r="AA155" s="300"/>
      <c r="AB155" s="300"/>
      <c r="AC155" s="300"/>
      <c r="AD155" s="300"/>
      <c r="AE155" s="300"/>
      <c r="AF155" s="300"/>
      <c r="AG155" s="300"/>
      <c r="AH155" s="300"/>
      <c r="AI155" s="300"/>
      <c r="AJ155" s="300"/>
      <c r="AK155" s="295"/>
      <c r="AL155" s="295"/>
      <c r="AM155" s="416" t="s">
        <v>226</v>
      </c>
      <c r="AN155" s="416" t="s">
        <v>236</v>
      </c>
      <c r="AO155" s="416" t="s">
        <v>214</v>
      </c>
      <c r="AP155" s="399"/>
      <c r="AQ155" s="416" t="s">
        <v>284</v>
      </c>
    </row>
    <row r="156" spans="1:43" ht="17.25" thickTop="1" thickBot="1" x14ac:dyDescent="0.3">
      <c r="A156" s="48">
        <v>154</v>
      </c>
      <c r="B156" s="239" t="s">
        <v>7</v>
      </c>
      <c r="C156" s="239" t="s">
        <v>102</v>
      </c>
      <c r="D156" s="258">
        <v>46008</v>
      </c>
      <c r="E156" s="230" t="str">
        <f t="shared" si="2"/>
        <v>středa</v>
      </c>
      <c r="F156" s="400">
        <v>0.72916666666666663</v>
      </c>
      <c r="G156" s="401">
        <v>1</v>
      </c>
      <c r="H156" s="401">
        <v>1</v>
      </c>
      <c r="I156" s="231" t="s">
        <v>132</v>
      </c>
      <c r="J156" s="232"/>
      <c r="K156" s="231"/>
      <c r="L156" s="231"/>
      <c r="M156" s="231"/>
      <c r="N156" s="231"/>
      <c r="O156" s="231"/>
      <c r="P156" s="233"/>
      <c r="Q156" s="233"/>
      <c r="R156" s="234"/>
      <c r="S156" s="235"/>
      <c r="T156" s="236"/>
      <c r="U156" s="237"/>
      <c r="V156" s="237"/>
      <c r="W156" s="237"/>
      <c r="X156" s="237"/>
      <c r="Y156" s="238"/>
      <c r="Z156" s="237"/>
      <c r="AA156" s="237"/>
      <c r="AB156" s="237"/>
      <c r="AC156" s="237"/>
      <c r="AD156" s="237"/>
      <c r="AE156" s="237"/>
      <c r="AF156" s="237"/>
      <c r="AG156" s="237"/>
      <c r="AH156" s="237"/>
      <c r="AI156" s="237"/>
      <c r="AJ156" s="237"/>
      <c r="AK156" s="231"/>
      <c r="AL156" s="231"/>
      <c r="AM156" s="399" t="s">
        <v>206</v>
      </c>
      <c r="AN156" s="399" t="s">
        <v>212</v>
      </c>
      <c r="AO156" s="399" t="s">
        <v>258</v>
      </c>
      <c r="AP156" s="399"/>
      <c r="AQ156" s="399" t="s">
        <v>255</v>
      </c>
    </row>
    <row r="157" spans="1:43" ht="17.25" thickTop="1" thickBot="1" x14ac:dyDescent="0.3">
      <c r="A157" s="48">
        <v>155</v>
      </c>
      <c r="B157" s="239" t="s">
        <v>15</v>
      </c>
      <c r="C157" s="239" t="s">
        <v>124</v>
      </c>
      <c r="D157" s="258">
        <v>46046</v>
      </c>
      <c r="E157" s="230" t="str">
        <f t="shared" si="2"/>
        <v>sobota</v>
      </c>
      <c r="F157" s="400">
        <v>0.75</v>
      </c>
      <c r="G157" s="401">
        <v>1</v>
      </c>
      <c r="H157" s="401">
        <v>1</v>
      </c>
      <c r="I157" s="231" t="s">
        <v>132</v>
      </c>
      <c r="J157" s="232"/>
      <c r="K157" s="231"/>
      <c r="L157" s="231"/>
      <c r="M157" s="231"/>
      <c r="N157" s="231"/>
      <c r="O157" s="231"/>
      <c r="P157" s="233"/>
      <c r="Q157" s="233"/>
      <c r="R157" s="234"/>
      <c r="S157" s="235"/>
      <c r="T157" s="236"/>
      <c r="U157" s="237"/>
      <c r="V157" s="237"/>
      <c r="W157" s="237"/>
      <c r="X157" s="237"/>
      <c r="Y157" s="238"/>
      <c r="Z157" s="237"/>
      <c r="AA157" s="237"/>
      <c r="AB157" s="237"/>
      <c r="AC157" s="237"/>
      <c r="AD157" s="237"/>
      <c r="AE157" s="237"/>
      <c r="AF157" s="237"/>
      <c r="AG157" s="237"/>
      <c r="AH157" s="237"/>
      <c r="AI157" s="237"/>
      <c r="AJ157" s="237"/>
      <c r="AK157" s="231"/>
      <c r="AL157" s="231"/>
      <c r="AM157" s="399" t="s">
        <v>117</v>
      </c>
      <c r="AN157" s="399" t="s">
        <v>234</v>
      </c>
      <c r="AO157" s="399" t="s">
        <v>221</v>
      </c>
      <c r="AP157" s="399"/>
      <c r="AQ157" s="399" t="s">
        <v>265</v>
      </c>
    </row>
    <row r="158" spans="1:43" ht="17.25" thickTop="1" thickBot="1" x14ac:dyDescent="0.3">
      <c r="A158" s="48">
        <v>156</v>
      </c>
      <c r="B158" s="239" t="s">
        <v>14</v>
      </c>
      <c r="C158" s="239" t="s">
        <v>6</v>
      </c>
      <c r="D158" s="258">
        <v>46046</v>
      </c>
      <c r="E158" s="230" t="str">
        <f t="shared" si="2"/>
        <v>sobota</v>
      </c>
      <c r="F158" s="400">
        <v>0.70833333333333337</v>
      </c>
      <c r="G158" s="401">
        <v>1</v>
      </c>
      <c r="H158" s="401">
        <v>1</v>
      </c>
      <c r="I158" s="231" t="s">
        <v>132</v>
      </c>
      <c r="J158" s="232"/>
      <c r="K158" s="231"/>
      <c r="L158" s="231"/>
      <c r="M158" s="231"/>
      <c r="N158" s="231"/>
      <c r="O158" s="231"/>
      <c r="P158" s="233"/>
      <c r="Q158" s="233"/>
      <c r="R158" s="234"/>
      <c r="S158" s="235"/>
      <c r="T158" s="236"/>
      <c r="U158" s="237"/>
      <c r="V158" s="237"/>
      <c r="W158" s="237"/>
      <c r="X158" s="237"/>
      <c r="Y158" s="238"/>
      <c r="Z158" s="237"/>
      <c r="AA158" s="237"/>
      <c r="AB158" s="237"/>
      <c r="AC158" s="237"/>
      <c r="AD158" s="237"/>
      <c r="AE158" s="237"/>
      <c r="AF158" s="237"/>
      <c r="AG158" s="237"/>
      <c r="AH158" s="237"/>
      <c r="AI158" s="237"/>
      <c r="AJ158" s="237"/>
      <c r="AK158" s="231"/>
      <c r="AL158" s="231"/>
      <c r="AM158" s="399" t="s">
        <v>117</v>
      </c>
      <c r="AN158" s="399" t="s">
        <v>218</v>
      </c>
      <c r="AO158" s="399" t="s">
        <v>246</v>
      </c>
      <c r="AP158" s="399"/>
      <c r="AQ158" s="399" t="s">
        <v>285</v>
      </c>
    </row>
    <row r="159" spans="1:43" ht="17.25" thickTop="1" thickBot="1" x14ac:dyDescent="0.3">
      <c r="A159" s="48">
        <v>157</v>
      </c>
      <c r="B159" s="239" t="s">
        <v>2</v>
      </c>
      <c r="C159" s="239" t="s">
        <v>12</v>
      </c>
      <c r="D159" s="258">
        <v>46047</v>
      </c>
      <c r="E159" s="230" t="str">
        <f t="shared" si="2"/>
        <v>neděle</v>
      </c>
      <c r="F159" s="400">
        <v>0.66666666666666663</v>
      </c>
      <c r="G159" s="401">
        <v>1</v>
      </c>
      <c r="H159" s="401">
        <v>1</v>
      </c>
      <c r="I159" s="231" t="s">
        <v>132</v>
      </c>
      <c r="J159" s="232"/>
      <c r="K159" s="231"/>
      <c r="L159" s="231"/>
      <c r="M159" s="231"/>
      <c r="N159" s="231"/>
      <c r="O159" s="231"/>
      <c r="P159" s="233"/>
      <c r="Q159" s="233"/>
      <c r="R159" s="234"/>
      <c r="S159" s="235"/>
      <c r="T159" s="236"/>
      <c r="U159" s="237"/>
      <c r="V159" s="237"/>
      <c r="W159" s="237"/>
      <c r="X159" s="237"/>
      <c r="Y159" s="238"/>
      <c r="Z159" s="237"/>
      <c r="AA159" s="237"/>
      <c r="AB159" s="237"/>
      <c r="AC159" s="237"/>
      <c r="AD159" s="237"/>
      <c r="AE159" s="237"/>
      <c r="AF159" s="237"/>
      <c r="AG159" s="237"/>
      <c r="AH159" s="237"/>
      <c r="AI159" s="237"/>
      <c r="AJ159" s="237"/>
      <c r="AK159" s="231"/>
      <c r="AL159" s="231"/>
      <c r="AM159" s="399" t="s">
        <v>218</v>
      </c>
      <c r="AN159" s="399" t="s">
        <v>212</v>
      </c>
      <c r="AO159" s="399" t="s">
        <v>213</v>
      </c>
      <c r="AP159" s="399"/>
      <c r="AQ159" s="399" t="s">
        <v>225</v>
      </c>
    </row>
    <row r="160" spans="1:43" ht="17.25" thickTop="1" thickBot="1" x14ac:dyDescent="0.3">
      <c r="A160" s="48">
        <v>158</v>
      </c>
      <c r="B160" s="239" t="s">
        <v>135</v>
      </c>
      <c r="C160" s="239" t="s">
        <v>101</v>
      </c>
      <c r="D160" s="258">
        <v>46046</v>
      </c>
      <c r="E160" s="230" t="str">
        <f t="shared" si="2"/>
        <v>sobota</v>
      </c>
      <c r="F160" s="400">
        <v>0.70833333333333337</v>
      </c>
      <c r="G160" s="401">
        <v>1</v>
      </c>
      <c r="H160" s="401">
        <v>1</v>
      </c>
      <c r="I160" s="231" t="s">
        <v>132</v>
      </c>
      <c r="J160" s="232"/>
      <c r="K160" s="231"/>
      <c r="L160" s="231"/>
      <c r="M160" s="231"/>
      <c r="N160" s="231"/>
      <c r="O160" s="231"/>
      <c r="P160" s="233"/>
      <c r="Q160" s="233"/>
      <c r="R160" s="234"/>
      <c r="S160" s="235"/>
      <c r="T160" s="236"/>
      <c r="U160" s="237"/>
      <c r="V160" s="237"/>
      <c r="W160" s="237"/>
      <c r="X160" s="237"/>
      <c r="Y160" s="238"/>
      <c r="Z160" s="237"/>
      <c r="AA160" s="237"/>
      <c r="AB160" s="237"/>
      <c r="AC160" s="237"/>
      <c r="AD160" s="237"/>
      <c r="AE160" s="237"/>
      <c r="AF160" s="237"/>
      <c r="AG160" s="237"/>
      <c r="AH160" s="237"/>
      <c r="AI160" s="237"/>
      <c r="AJ160" s="237"/>
      <c r="AK160" s="231"/>
      <c r="AL160" s="231"/>
      <c r="AM160" s="399" t="s">
        <v>207</v>
      </c>
      <c r="AN160" s="399" t="s">
        <v>212</v>
      </c>
      <c r="AO160" s="399" t="s">
        <v>206</v>
      </c>
      <c r="AP160" s="399"/>
      <c r="AQ160" s="399" t="s">
        <v>119</v>
      </c>
    </row>
    <row r="161" spans="1:43" ht="17.25" thickTop="1" thickBot="1" x14ac:dyDescent="0.3">
      <c r="A161" s="319">
        <v>159</v>
      </c>
      <c r="B161" s="60" t="s">
        <v>204</v>
      </c>
      <c r="C161" s="60" t="s">
        <v>9</v>
      </c>
      <c r="D161" s="329">
        <v>46046</v>
      </c>
      <c r="E161" s="242" t="str">
        <f t="shared" si="2"/>
        <v>sobota</v>
      </c>
      <c r="F161" s="412">
        <v>0.70833333333333337</v>
      </c>
      <c r="G161" s="413">
        <v>1</v>
      </c>
      <c r="H161" s="413">
        <v>1</v>
      </c>
      <c r="I161" s="61" t="s">
        <v>132</v>
      </c>
      <c r="J161" s="62"/>
      <c r="K161" s="61"/>
      <c r="L161" s="61"/>
      <c r="M161" s="61"/>
      <c r="N161" s="61"/>
      <c r="O161" s="61"/>
      <c r="P161" s="63"/>
      <c r="Q161" s="63"/>
      <c r="R161" s="243"/>
      <c r="S161" s="244"/>
      <c r="T161" s="245"/>
      <c r="U161" s="64"/>
      <c r="V161" s="64"/>
      <c r="W161" s="64"/>
      <c r="X161" s="64"/>
      <c r="Y161" s="65"/>
      <c r="Z161" s="64"/>
      <c r="AA161" s="64"/>
      <c r="AB161" s="64"/>
      <c r="AC161" s="64"/>
      <c r="AD161" s="64"/>
      <c r="AE161" s="64"/>
      <c r="AF161" s="64"/>
      <c r="AG161" s="64"/>
      <c r="AH161" s="64"/>
      <c r="AI161" s="64"/>
      <c r="AJ161" s="64"/>
      <c r="AK161" s="61"/>
      <c r="AL161" s="61"/>
      <c r="AM161" s="66" t="s">
        <v>213</v>
      </c>
      <c r="AN161" s="66" t="s">
        <v>206</v>
      </c>
      <c r="AO161" s="66" t="s">
        <v>207</v>
      </c>
      <c r="AP161" s="66"/>
      <c r="AQ161" s="66" t="s">
        <v>234</v>
      </c>
    </row>
    <row r="162" spans="1:43" ht="17.25" thickTop="1" thickBot="1" x14ac:dyDescent="0.3">
      <c r="A162" s="51">
        <v>160</v>
      </c>
      <c r="B162" s="260" t="s">
        <v>197</v>
      </c>
      <c r="C162" s="260" t="s">
        <v>4</v>
      </c>
      <c r="D162" s="258">
        <v>46046</v>
      </c>
      <c r="E162" s="230" t="str">
        <f t="shared" si="2"/>
        <v>sobota</v>
      </c>
      <c r="F162" s="417">
        <v>0.70833333333333337</v>
      </c>
      <c r="G162" s="418">
        <v>1</v>
      </c>
      <c r="H162" s="418">
        <v>1</v>
      </c>
      <c r="I162" s="231" t="s">
        <v>132</v>
      </c>
      <c r="J162" s="232"/>
      <c r="K162" s="231"/>
      <c r="L162" s="231"/>
      <c r="M162" s="231"/>
      <c r="N162" s="231"/>
      <c r="O162" s="231"/>
      <c r="P162" s="233"/>
      <c r="Q162" s="233"/>
      <c r="R162" s="303"/>
      <c r="S162" s="304"/>
      <c r="T162" s="305"/>
      <c r="U162" s="237"/>
      <c r="V162" s="237"/>
      <c r="W162" s="237"/>
      <c r="X162" s="237"/>
      <c r="Y162" s="238"/>
      <c r="Z162" s="237"/>
      <c r="AA162" s="237"/>
      <c r="AB162" s="237"/>
      <c r="AC162" s="237"/>
      <c r="AD162" s="237"/>
      <c r="AE162" s="237"/>
      <c r="AF162" s="237"/>
      <c r="AG162" s="237"/>
      <c r="AH162" s="237"/>
      <c r="AI162" s="237"/>
      <c r="AJ162" s="237"/>
      <c r="AK162" s="231"/>
      <c r="AL162" s="231"/>
      <c r="AM162" s="399" t="s">
        <v>219</v>
      </c>
      <c r="AN162" s="399" t="s">
        <v>234</v>
      </c>
      <c r="AO162" s="399" t="s">
        <v>119</v>
      </c>
      <c r="AP162" s="399"/>
      <c r="AQ162" s="399" t="s">
        <v>245</v>
      </c>
    </row>
    <row r="163" spans="1:43" ht="16.5" thickBot="1" x14ac:dyDescent="0.3">
      <c r="A163" s="433">
        <v>161</v>
      </c>
      <c r="B163" s="284" t="s">
        <v>135</v>
      </c>
      <c r="C163" s="284" t="s">
        <v>11</v>
      </c>
      <c r="D163" s="270">
        <v>46053</v>
      </c>
      <c r="E163" s="212" t="str">
        <f t="shared" si="2"/>
        <v>sobota</v>
      </c>
      <c r="F163" s="422">
        <v>0.69791666666666663</v>
      </c>
      <c r="G163" s="432">
        <v>1</v>
      </c>
      <c r="H163" s="432">
        <v>1</v>
      </c>
      <c r="I163" s="451" t="s">
        <v>133</v>
      </c>
      <c r="J163" s="285"/>
      <c r="K163" s="286"/>
      <c r="L163" s="286"/>
      <c r="M163" s="286"/>
      <c r="N163" s="286"/>
      <c r="O163" s="286"/>
      <c r="P163" s="216"/>
      <c r="Q163" s="216"/>
      <c r="R163" s="287"/>
      <c r="S163" s="288"/>
      <c r="T163" s="289"/>
      <c r="U163" s="290"/>
      <c r="V163" s="290"/>
      <c r="W163" s="290"/>
      <c r="X163" s="290"/>
      <c r="Y163" s="291"/>
      <c r="Z163" s="290"/>
      <c r="AA163" s="290"/>
      <c r="AB163" s="290"/>
      <c r="AC163" s="290"/>
      <c r="AD163" s="290"/>
      <c r="AE163" s="290"/>
      <c r="AF163" s="290"/>
      <c r="AG163" s="290"/>
      <c r="AH163" s="290"/>
      <c r="AI163" s="290"/>
      <c r="AJ163" s="290"/>
      <c r="AK163" s="286"/>
      <c r="AL163" s="286"/>
      <c r="AM163" s="424" t="s">
        <v>219</v>
      </c>
      <c r="AN163" s="424" t="s">
        <v>210</v>
      </c>
      <c r="AO163" s="424" t="s">
        <v>206</v>
      </c>
      <c r="AP163" s="395"/>
      <c r="AQ163" s="424" t="s">
        <v>224</v>
      </c>
    </row>
    <row r="164" spans="1:43" ht="17.25" thickTop="1" thickBot="1" x14ac:dyDescent="0.3">
      <c r="A164" s="392">
        <v>162</v>
      </c>
      <c r="B164" s="210" t="s">
        <v>2</v>
      </c>
      <c r="C164" s="210" t="s">
        <v>7</v>
      </c>
      <c r="D164" s="270">
        <v>46054</v>
      </c>
      <c r="E164" s="212" t="str">
        <f t="shared" si="2"/>
        <v>neděle</v>
      </c>
      <c r="F164" s="393">
        <v>0.70833333333333337</v>
      </c>
      <c r="G164" s="394">
        <v>1</v>
      </c>
      <c r="H164" s="394">
        <v>1</v>
      </c>
      <c r="I164" s="451" t="s">
        <v>133</v>
      </c>
      <c r="J164" s="214"/>
      <c r="K164" s="213"/>
      <c r="L164" s="213"/>
      <c r="M164" s="213"/>
      <c r="N164" s="213"/>
      <c r="O164" s="213"/>
      <c r="P164" s="215"/>
      <c r="Q164" s="215"/>
      <c r="R164" s="217"/>
      <c r="S164" s="222"/>
      <c r="T164" s="219"/>
      <c r="U164" s="220"/>
      <c r="V164" s="220"/>
      <c r="W164" s="220"/>
      <c r="X164" s="220"/>
      <c r="Y164" s="221"/>
      <c r="Z164" s="220"/>
      <c r="AA164" s="220"/>
      <c r="AB164" s="220"/>
      <c r="AC164" s="220"/>
      <c r="AD164" s="220"/>
      <c r="AE164" s="220"/>
      <c r="AF164" s="220"/>
      <c r="AG164" s="220"/>
      <c r="AH164" s="220"/>
      <c r="AI164" s="220"/>
      <c r="AJ164" s="220"/>
      <c r="AK164" s="213"/>
      <c r="AL164" s="213"/>
      <c r="AM164" s="395" t="s">
        <v>207</v>
      </c>
      <c r="AN164" s="395" t="s">
        <v>212</v>
      </c>
      <c r="AO164" s="395" t="s">
        <v>207</v>
      </c>
      <c r="AP164" s="395"/>
      <c r="AQ164" s="395" t="s">
        <v>208</v>
      </c>
    </row>
    <row r="165" spans="1:43" ht="17.25" thickTop="1" thickBot="1" x14ac:dyDescent="0.3">
      <c r="A165" s="392">
        <v>163</v>
      </c>
      <c r="B165" s="210" t="s">
        <v>14</v>
      </c>
      <c r="C165" s="210" t="s">
        <v>15</v>
      </c>
      <c r="D165" s="270">
        <v>46054</v>
      </c>
      <c r="E165" s="212" t="str">
        <f t="shared" si="2"/>
        <v>neděle</v>
      </c>
      <c r="F165" s="393">
        <v>0.66666666666666663</v>
      </c>
      <c r="G165" s="394">
        <v>1</v>
      </c>
      <c r="H165" s="394">
        <v>1</v>
      </c>
      <c r="I165" s="451" t="s">
        <v>133</v>
      </c>
      <c r="J165" s="214"/>
      <c r="K165" s="213"/>
      <c r="L165" s="213"/>
      <c r="M165" s="213"/>
      <c r="N165" s="213"/>
      <c r="O165" s="213"/>
      <c r="P165" s="215"/>
      <c r="Q165" s="215"/>
      <c r="R165" s="217"/>
      <c r="S165" s="222"/>
      <c r="T165" s="219"/>
      <c r="U165" s="220"/>
      <c r="V165" s="220"/>
      <c r="W165" s="220"/>
      <c r="X165" s="220"/>
      <c r="Y165" s="221"/>
      <c r="Z165" s="220"/>
      <c r="AA165" s="220"/>
      <c r="AB165" s="220"/>
      <c r="AC165" s="220"/>
      <c r="AD165" s="220"/>
      <c r="AE165" s="220"/>
      <c r="AF165" s="220"/>
      <c r="AG165" s="220"/>
      <c r="AH165" s="220"/>
      <c r="AI165" s="220"/>
      <c r="AJ165" s="220"/>
      <c r="AK165" s="213"/>
      <c r="AL165" s="213"/>
      <c r="AM165" s="395" t="s">
        <v>213</v>
      </c>
      <c r="AN165" s="395" t="s">
        <v>236</v>
      </c>
      <c r="AO165" s="395" t="s">
        <v>226</v>
      </c>
      <c r="AP165" s="395"/>
      <c r="AQ165" s="395" t="s">
        <v>215</v>
      </c>
    </row>
    <row r="166" spans="1:43" ht="17.25" thickTop="1" thickBot="1" x14ac:dyDescent="0.3">
      <c r="A166" s="392">
        <v>164</v>
      </c>
      <c r="B166" s="210" t="s">
        <v>102</v>
      </c>
      <c r="C166" s="210" t="s">
        <v>136</v>
      </c>
      <c r="D166" s="270">
        <v>46054</v>
      </c>
      <c r="E166" s="212" t="str">
        <f t="shared" si="2"/>
        <v>neděle</v>
      </c>
      <c r="F166" s="393">
        <v>0.72916666666666663</v>
      </c>
      <c r="G166" s="394">
        <v>1</v>
      </c>
      <c r="H166" s="394">
        <v>1</v>
      </c>
      <c r="I166" s="451" t="s">
        <v>133</v>
      </c>
      <c r="J166" s="214"/>
      <c r="K166" s="213"/>
      <c r="L166" s="213"/>
      <c r="M166" s="213"/>
      <c r="N166" s="213"/>
      <c r="O166" s="213"/>
      <c r="P166" s="215"/>
      <c r="Q166" s="215"/>
      <c r="R166" s="217"/>
      <c r="S166" s="222"/>
      <c r="T166" s="219"/>
      <c r="U166" s="220"/>
      <c r="V166" s="220"/>
      <c r="W166" s="220"/>
      <c r="X166" s="220"/>
      <c r="Y166" s="221"/>
      <c r="Z166" s="220"/>
      <c r="AA166" s="220"/>
      <c r="AB166" s="220"/>
      <c r="AC166" s="220"/>
      <c r="AD166" s="220"/>
      <c r="AE166" s="220"/>
      <c r="AF166" s="220"/>
      <c r="AG166" s="220"/>
      <c r="AH166" s="220"/>
      <c r="AI166" s="220"/>
      <c r="AJ166" s="220"/>
      <c r="AK166" s="213"/>
      <c r="AL166" s="213"/>
      <c r="AM166" s="395" t="s">
        <v>212</v>
      </c>
      <c r="AN166" s="395" t="s">
        <v>212</v>
      </c>
      <c r="AO166" s="395" t="s">
        <v>117</v>
      </c>
      <c r="AP166" s="395"/>
      <c r="AQ166" s="395" t="s">
        <v>209</v>
      </c>
    </row>
    <row r="167" spans="1:43" ht="17.25" thickTop="1" thickBot="1" x14ac:dyDescent="0.3">
      <c r="A167" s="411">
        <v>165</v>
      </c>
      <c r="B167" s="60" t="s">
        <v>124</v>
      </c>
      <c r="C167" s="60" t="s">
        <v>9</v>
      </c>
      <c r="D167" s="329">
        <v>46054</v>
      </c>
      <c r="E167" s="242" t="str">
        <f t="shared" si="2"/>
        <v>neděle</v>
      </c>
      <c r="F167" s="412">
        <v>0.72916666666666663</v>
      </c>
      <c r="G167" s="413">
        <v>1</v>
      </c>
      <c r="H167" s="413">
        <v>1</v>
      </c>
      <c r="I167" s="74" t="s">
        <v>133</v>
      </c>
      <c r="J167" s="62"/>
      <c r="K167" s="61"/>
      <c r="L167" s="61"/>
      <c r="M167" s="61"/>
      <c r="N167" s="61"/>
      <c r="O167" s="61"/>
      <c r="P167" s="63"/>
      <c r="Q167" s="63"/>
      <c r="R167" s="243"/>
      <c r="S167" s="244"/>
      <c r="T167" s="245"/>
      <c r="U167" s="64"/>
      <c r="V167" s="64"/>
      <c r="W167" s="64"/>
      <c r="X167" s="64"/>
      <c r="Y167" s="65"/>
      <c r="Z167" s="64"/>
      <c r="AA167" s="64"/>
      <c r="AB167" s="64"/>
      <c r="AC167" s="64"/>
      <c r="AD167" s="64"/>
      <c r="AE167" s="64"/>
      <c r="AF167" s="64"/>
      <c r="AG167" s="64"/>
      <c r="AH167" s="64"/>
      <c r="AI167" s="64"/>
      <c r="AJ167" s="64"/>
      <c r="AK167" s="61"/>
      <c r="AL167" s="61"/>
      <c r="AM167" s="66" t="s">
        <v>213</v>
      </c>
      <c r="AN167" s="66" t="s">
        <v>212</v>
      </c>
      <c r="AO167" s="66" t="s">
        <v>213</v>
      </c>
      <c r="AP167" s="66"/>
      <c r="AQ167" s="66" t="s">
        <v>271</v>
      </c>
    </row>
    <row r="168" spans="1:43" ht="17.25" thickTop="1" thickBot="1" x14ac:dyDescent="0.3">
      <c r="A168" s="392">
        <v>166</v>
      </c>
      <c r="B168" s="210" t="s">
        <v>6</v>
      </c>
      <c r="C168" s="210" t="s">
        <v>4</v>
      </c>
      <c r="D168" s="270">
        <v>46053</v>
      </c>
      <c r="E168" s="212" t="str">
        <f t="shared" si="2"/>
        <v>sobota</v>
      </c>
      <c r="F168" s="393">
        <v>0.79166666666666663</v>
      </c>
      <c r="G168" s="394">
        <v>1</v>
      </c>
      <c r="H168" s="394">
        <v>1</v>
      </c>
      <c r="I168" s="451" t="s">
        <v>133</v>
      </c>
      <c r="J168" s="214"/>
      <c r="K168" s="213"/>
      <c r="L168" s="213"/>
      <c r="M168" s="213"/>
      <c r="N168" s="213"/>
      <c r="O168" s="213"/>
      <c r="P168" s="215"/>
      <c r="Q168" s="215"/>
      <c r="R168" s="217"/>
      <c r="S168" s="222"/>
      <c r="T168" s="219"/>
      <c r="U168" s="220"/>
      <c r="V168" s="220"/>
      <c r="W168" s="220"/>
      <c r="X168" s="220"/>
      <c r="Y168" s="221"/>
      <c r="Z168" s="220"/>
      <c r="AA168" s="220"/>
      <c r="AB168" s="220"/>
      <c r="AC168" s="220"/>
      <c r="AD168" s="220"/>
      <c r="AE168" s="220"/>
      <c r="AF168" s="220"/>
      <c r="AG168" s="220"/>
      <c r="AH168" s="220"/>
      <c r="AI168" s="220"/>
      <c r="AJ168" s="220"/>
      <c r="AK168" s="213"/>
      <c r="AL168" s="213"/>
      <c r="AM168" s="395" t="s">
        <v>236</v>
      </c>
      <c r="AN168" s="395" t="s">
        <v>236</v>
      </c>
      <c r="AO168" s="395" t="s">
        <v>223</v>
      </c>
      <c r="AP168" s="395"/>
      <c r="AQ168" s="395" t="s">
        <v>255</v>
      </c>
    </row>
    <row r="169" spans="1:43" ht="17.25" thickTop="1" thickBot="1" x14ac:dyDescent="0.3">
      <c r="A169" s="392">
        <v>167</v>
      </c>
      <c r="B169" s="210" t="s">
        <v>12</v>
      </c>
      <c r="C169" s="210" t="s">
        <v>101</v>
      </c>
      <c r="D169" s="270">
        <v>46053</v>
      </c>
      <c r="E169" s="212" t="str">
        <f t="shared" si="2"/>
        <v>sobota</v>
      </c>
      <c r="F169" s="393">
        <v>0.72916666666666663</v>
      </c>
      <c r="G169" s="394">
        <v>1</v>
      </c>
      <c r="H169" s="394">
        <v>1</v>
      </c>
      <c r="I169" s="451" t="s">
        <v>133</v>
      </c>
      <c r="J169" s="214"/>
      <c r="K169" s="213"/>
      <c r="L169" s="213"/>
      <c r="M169" s="213"/>
      <c r="N169" s="213"/>
      <c r="O169" s="213"/>
      <c r="P169" s="215"/>
      <c r="Q169" s="215"/>
      <c r="R169" s="217"/>
      <c r="S169" s="222"/>
      <c r="T169" s="219"/>
      <c r="U169" s="220"/>
      <c r="V169" s="220"/>
      <c r="W169" s="220"/>
      <c r="X169" s="220"/>
      <c r="Y169" s="221"/>
      <c r="Z169" s="220"/>
      <c r="AA169" s="220"/>
      <c r="AB169" s="220"/>
      <c r="AC169" s="220"/>
      <c r="AD169" s="220"/>
      <c r="AE169" s="220"/>
      <c r="AF169" s="220"/>
      <c r="AG169" s="220"/>
      <c r="AH169" s="220"/>
      <c r="AI169" s="220"/>
      <c r="AJ169" s="220"/>
      <c r="AK169" s="213"/>
      <c r="AL169" s="213"/>
      <c r="AM169" s="395" t="s">
        <v>207</v>
      </c>
      <c r="AN169" s="395" t="s">
        <v>117</v>
      </c>
      <c r="AO169" s="395" t="s">
        <v>221</v>
      </c>
      <c r="AP169" s="395"/>
      <c r="AQ169" s="395" t="s">
        <v>223</v>
      </c>
    </row>
    <row r="170" spans="1:43" ht="17.25" thickTop="1" thickBot="1" x14ac:dyDescent="0.3">
      <c r="A170" s="392">
        <v>168</v>
      </c>
      <c r="B170" s="210" t="s">
        <v>197</v>
      </c>
      <c r="C170" s="210" t="s">
        <v>204</v>
      </c>
      <c r="D170" s="270">
        <v>46054</v>
      </c>
      <c r="E170" s="212" t="str">
        <f t="shared" si="2"/>
        <v>neděle</v>
      </c>
      <c r="F170" s="393">
        <v>0.71875</v>
      </c>
      <c r="G170" s="394">
        <v>1</v>
      </c>
      <c r="H170" s="394">
        <v>1</v>
      </c>
      <c r="I170" s="451" t="s">
        <v>133</v>
      </c>
      <c r="J170" s="214"/>
      <c r="K170" s="213"/>
      <c r="L170" s="213"/>
      <c r="M170" s="213"/>
      <c r="N170" s="213"/>
      <c r="O170" s="213"/>
      <c r="P170" s="215"/>
      <c r="Q170" s="215"/>
      <c r="R170" s="217"/>
      <c r="S170" s="222"/>
      <c r="T170" s="219"/>
      <c r="U170" s="220"/>
      <c r="V170" s="220"/>
      <c r="W170" s="220"/>
      <c r="X170" s="220"/>
      <c r="Y170" s="221"/>
      <c r="Z170" s="220"/>
      <c r="AA170" s="220"/>
      <c r="AB170" s="220"/>
      <c r="AC170" s="220"/>
      <c r="AD170" s="220"/>
      <c r="AE170" s="220"/>
      <c r="AF170" s="220"/>
      <c r="AG170" s="220"/>
      <c r="AH170" s="220"/>
      <c r="AI170" s="220"/>
      <c r="AJ170" s="220"/>
      <c r="AK170" s="213"/>
      <c r="AL170" s="213"/>
      <c r="AM170" s="395" t="s">
        <v>207</v>
      </c>
      <c r="AN170" s="395" t="s">
        <v>212</v>
      </c>
      <c r="AO170" s="395" t="s">
        <v>213</v>
      </c>
      <c r="AP170" s="395"/>
      <c r="AQ170" s="395" t="s">
        <v>221</v>
      </c>
    </row>
    <row r="171" spans="1:43" ht="17.25" thickTop="1" thickBot="1" x14ac:dyDescent="0.3">
      <c r="A171" s="396">
        <v>169</v>
      </c>
      <c r="B171" s="239" t="s">
        <v>204</v>
      </c>
      <c r="C171" s="239" t="s">
        <v>14</v>
      </c>
      <c r="D171" s="240">
        <v>46060</v>
      </c>
      <c r="E171" s="230" t="str">
        <f t="shared" si="2"/>
        <v>sobota</v>
      </c>
      <c r="F171" s="400">
        <v>0.70833333333333337</v>
      </c>
      <c r="G171" s="401">
        <v>1</v>
      </c>
      <c r="H171" s="401">
        <v>1</v>
      </c>
      <c r="I171" s="428" t="s">
        <v>134</v>
      </c>
      <c r="J171" s="232"/>
      <c r="K171" s="231"/>
      <c r="L171" s="231"/>
      <c r="M171" s="231"/>
      <c r="N171" s="231"/>
      <c r="O171" s="231"/>
      <c r="P171" s="233"/>
      <c r="Q171" s="233"/>
      <c r="R171" s="234"/>
      <c r="S171" s="235"/>
      <c r="T171" s="236"/>
      <c r="U171" s="237"/>
      <c r="V171" s="237"/>
      <c r="W171" s="237"/>
      <c r="X171" s="237"/>
      <c r="Y171" s="238"/>
      <c r="Z171" s="237"/>
      <c r="AA171" s="237"/>
      <c r="AB171" s="237"/>
      <c r="AC171" s="237"/>
      <c r="AD171" s="237"/>
      <c r="AE171" s="237"/>
      <c r="AF171" s="237"/>
      <c r="AG171" s="237"/>
      <c r="AH171" s="237"/>
      <c r="AI171" s="237"/>
      <c r="AJ171" s="237"/>
      <c r="AK171" s="231"/>
      <c r="AL171" s="231"/>
      <c r="AM171" s="399" t="s">
        <v>117</v>
      </c>
      <c r="AN171" s="399" t="s">
        <v>221</v>
      </c>
      <c r="AO171" s="399" t="s">
        <v>234</v>
      </c>
      <c r="AP171" s="399"/>
      <c r="AQ171" s="399" t="s">
        <v>265</v>
      </c>
    </row>
    <row r="172" spans="1:43" ht="17.25" thickTop="1" thickBot="1" x14ac:dyDescent="0.3">
      <c r="A172" s="396">
        <v>170</v>
      </c>
      <c r="B172" s="239" t="s">
        <v>15</v>
      </c>
      <c r="C172" s="239" t="s">
        <v>2</v>
      </c>
      <c r="D172" s="240">
        <v>46180</v>
      </c>
      <c r="E172" s="230" t="str">
        <f t="shared" si="2"/>
        <v>neděle</v>
      </c>
      <c r="F172" s="400">
        <v>0.66666666666666663</v>
      </c>
      <c r="G172" s="401">
        <v>1</v>
      </c>
      <c r="H172" s="401">
        <v>1</v>
      </c>
      <c r="I172" s="428" t="s">
        <v>134</v>
      </c>
      <c r="J172" s="232"/>
      <c r="K172" s="231"/>
      <c r="L172" s="231"/>
      <c r="M172" s="231"/>
      <c r="N172" s="231"/>
      <c r="O172" s="231"/>
      <c r="P172" s="233"/>
      <c r="Q172" s="233"/>
      <c r="R172" s="234"/>
      <c r="S172" s="235"/>
      <c r="T172" s="236"/>
      <c r="U172" s="237"/>
      <c r="V172" s="237"/>
      <c r="W172" s="237"/>
      <c r="X172" s="237"/>
      <c r="Y172" s="238"/>
      <c r="Z172" s="237"/>
      <c r="AA172" s="237"/>
      <c r="AB172" s="237"/>
      <c r="AC172" s="237"/>
      <c r="AD172" s="237"/>
      <c r="AE172" s="237"/>
      <c r="AF172" s="237"/>
      <c r="AG172" s="237"/>
      <c r="AH172" s="237"/>
      <c r="AI172" s="237"/>
      <c r="AJ172" s="237"/>
      <c r="AK172" s="231"/>
      <c r="AL172" s="231"/>
      <c r="AM172" s="399" t="s">
        <v>207</v>
      </c>
      <c r="AN172" s="399" t="s">
        <v>236</v>
      </c>
      <c r="AO172" s="399" t="s">
        <v>234</v>
      </c>
      <c r="AP172" s="399"/>
      <c r="AQ172" s="399" t="s">
        <v>250</v>
      </c>
    </row>
    <row r="173" spans="1:43" ht="17.25" thickTop="1" thickBot="1" x14ac:dyDescent="0.3">
      <c r="A173" s="396">
        <v>171</v>
      </c>
      <c r="B173" s="239" t="s">
        <v>7</v>
      </c>
      <c r="C173" s="239" t="s">
        <v>135</v>
      </c>
      <c r="D173" s="240">
        <v>46061</v>
      </c>
      <c r="E173" s="230" t="str">
        <f t="shared" si="2"/>
        <v>neděle</v>
      </c>
      <c r="F173" s="400">
        <v>0.72916666666666663</v>
      </c>
      <c r="G173" s="401">
        <v>1</v>
      </c>
      <c r="H173" s="401">
        <v>1</v>
      </c>
      <c r="I173" s="428" t="s">
        <v>134</v>
      </c>
      <c r="J173" s="232"/>
      <c r="K173" s="231"/>
      <c r="L173" s="231"/>
      <c r="M173" s="231"/>
      <c r="N173" s="231"/>
      <c r="O173" s="231"/>
      <c r="P173" s="233"/>
      <c r="Q173" s="233"/>
      <c r="R173" s="234"/>
      <c r="S173" s="235"/>
      <c r="T173" s="236"/>
      <c r="U173" s="237"/>
      <c r="V173" s="237"/>
      <c r="W173" s="237"/>
      <c r="X173" s="237"/>
      <c r="Y173" s="238"/>
      <c r="Z173" s="237"/>
      <c r="AA173" s="237"/>
      <c r="AB173" s="237"/>
      <c r="AC173" s="237"/>
      <c r="AD173" s="237"/>
      <c r="AE173" s="237"/>
      <c r="AF173" s="237"/>
      <c r="AG173" s="237"/>
      <c r="AH173" s="237"/>
      <c r="AI173" s="237"/>
      <c r="AJ173" s="237"/>
      <c r="AK173" s="231"/>
      <c r="AL173" s="231"/>
      <c r="AM173" s="399" t="s">
        <v>218</v>
      </c>
      <c r="AN173" s="399" t="s">
        <v>219</v>
      </c>
      <c r="AO173" s="399" t="s">
        <v>221</v>
      </c>
      <c r="AP173" s="399"/>
      <c r="AQ173" s="399" t="s">
        <v>256</v>
      </c>
    </row>
    <row r="174" spans="1:43" ht="17.25" thickTop="1" thickBot="1" x14ac:dyDescent="0.3">
      <c r="A174" s="396">
        <v>172</v>
      </c>
      <c r="B174" s="239" t="s">
        <v>136</v>
      </c>
      <c r="C174" s="239" t="s">
        <v>12</v>
      </c>
      <c r="D174" s="240">
        <v>46060</v>
      </c>
      <c r="E174" s="230" t="str">
        <f t="shared" si="2"/>
        <v>sobota</v>
      </c>
      <c r="F174" s="400">
        <v>0.77083333333333337</v>
      </c>
      <c r="G174" s="401">
        <v>1</v>
      </c>
      <c r="H174" s="401">
        <v>1</v>
      </c>
      <c r="I174" s="428" t="s">
        <v>134</v>
      </c>
      <c r="J174" s="232"/>
      <c r="K174" s="231"/>
      <c r="L174" s="231"/>
      <c r="M174" s="231"/>
      <c r="N174" s="231"/>
      <c r="O174" s="231"/>
      <c r="P174" s="233"/>
      <c r="Q174" s="233"/>
      <c r="R174" s="234"/>
      <c r="S174" s="235"/>
      <c r="T174" s="236"/>
      <c r="U174" s="237"/>
      <c r="V174" s="237"/>
      <c r="W174" s="237"/>
      <c r="X174" s="237"/>
      <c r="Y174" s="238"/>
      <c r="Z174" s="237"/>
      <c r="AA174" s="237"/>
      <c r="AB174" s="237"/>
      <c r="AC174" s="237"/>
      <c r="AD174" s="237"/>
      <c r="AE174" s="237"/>
      <c r="AF174" s="237"/>
      <c r="AG174" s="237"/>
      <c r="AH174" s="237"/>
      <c r="AI174" s="237"/>
      <c r="AJ174" s="237"/>
      <c r="AK174" s="231"/>
      <c r="AL174" s="231"/>
      <c r="AM174" s="399" t="s">
        <v>117</v>
      </c>
      <c r="AN174" s="399" t="s">
        <v>208</v>
      </c>
      <c r="AO174" s="399" t="s">
        <v>212</v>
      </c>
      <c r="AP174" s="399"/>
      <c r="AQ174" s="399" t="s">
        <v>251</v>
      </c>
    </row>
    <row r="175" spans="1:43" ht="17.25" thickTop="1" thickBot="1" x14ac:dyDescent="0.3">
      <c r="A175" s="396">
        <v>173</v>
      </c>
      <c r="B175" s="239" t="s">
        <v>101</v>
      </c>
      <c r="C175" s="239" t="s">
        <v>6</v>
      </c>
      <c r="D175" s="240">
        <v>46061</v>
      </c>
      <c r="E175" s="230" t="str">
        <f t="shared" si="2"/>
        <v>neděle</v>
      </c>
      <c r="F175" s="400">
        <v>0.70833333333333337</v>
      </c>
      <c r="G175" s="401">
        <v>1</v>
      </c>
      <c r="H175" s="401">
        <v>1</v>
      </c>
      <c r="I175" s="428" t="s">
        <v>134</v>
      </c>
      <c r="J175" s="232"/>
      <c r="K175" s="231"/>
      <c r="L175" s="231"/>
      <c r="M175" s="231"/>
      <c r="N175" s="231"/>
      <c r="O175" s="231"/>
      <c r="P175" s="233"/>
      <c r="Q175" s="233"/>
      <c r="R175" s="234"/>
      <c r="S175" s="235"/>
      <c r="T175" s="236"/>
      <c r="U175" s="237"/>
      <c r="V175" s="237"/>
      <c r="W175" s="237"/>
      <c r="X175" s="237"/>
      <c r="Y175" s="238"/>
      <c r="Z175" s="237"/>
      <c r="AA175" s="237"/>
      <c r="AB175" s="237"/>
      <c r="AC175" s="237"/>
      <c r="AD175" s="237"/>
      <c r="AE175" s="237"/>
      <c r="AF175" s="237"/>
      <c r="AG175" s="237"/>
      <c r="AH175" s="237"/>
      <c r="AI175" s="237"/>
      <c r="AJ175" s="237"/>
      <c r="AK175" s="231"/>
      <c r="AL175" s="231"/>
      <c r="AM175" s="399" t="s">
        <v>213</v>
      </c>
      <c r="AN175" s="399" t="s">
        <v>119</v>
      </c>
      <c r="AO175" s="399" t="s">
        <v>212</v>
      </c>
      <c r="AP175" s="399"/>
      <c r="AQ175" s="399" t="s">
        <v>265</v>
      </c>
    </row>
    <row r="176" spans="1:43" ht="17.25" thickTop="1" thickBot="1" x14ac:dyDescent="0.3">
      <c r="A176" s="396">
        <v>174</v>
      </c>
      <c r="B176" s="239" t="s">
        <v>4</v>
      </c>
      <c r="C176" s="239" t="s">
        <v>124</v>
      </c>
      <c r="D176" s="240">
        <v>46060</v>
      </c>
      <c r="E176" s="230" t="str">
        <f t="shared" si="2"/>
        <v>sobota</v>
      </c>
      <c r="F176" s="400">
        <v>0.72916666666666663</v>
      </c>
      <c r="G176" s="401">
        <v>1</v>
      </c>
      <c r="H176" s="401">
        <v>1</v>
      </c>
      <c r="I176" s="428" t="s">
        <v>134</v>
      </c>
      <c r="J176" s="232"/>
      <c r="K176" s="231"/>
      <c r="L176" s="231"/>
      <c r="M176" s="231"/>
      <c r="N176" s="231"/>
      <c r="O176" s="231"/>
      <c r="P176" s="233"/>
      <c r="Q176" s="233"/>
      <c r="R176" s="234"/>
      <c r="S176" s="235"/>
      <c r="T176" s="236"/>
      <c r="U176" s="237"/>
      <c r="V176" s="237"/>
      <c r="W176" s="237"/>
      <c r="X176" s="237"/>
      <c r="Y176" s="238"/>
      <c r="Z176" s="237"/>
      <c r="AA176" s="237"/>
      <c r="AB176" s="237"/>
      <c r="AC176" s="237"/>
      <c r="AD176" s="237"/>
      <c r="AE176" s="237"/>
      <c r="AF176" s="237"/>
      <c r="AG176" s="237"/>
      <c r="AH176" s="237"/>
      <c r="AI176" s="237"/>
      <c r="AJ176" s="237"/>
      <c r="AK176" s="231"/>
      <c r="AL176" s="231"/>
      <c r="AM176" s="399" t="s">
        <v>207</v>
      </c>
      <c r="AN176" s="399" t="s">
        <v>117</v>
      </c>
      <c r="AO176" s="399" t="s">
        <v>236</v>
      </c>
      <c r="AP176" s="399"/>
      <c r="AQ176" s="399" t="s">
        <v>226</v>
      </c>
    </row>
    <row r="177" spans="1:70" ht="17.25" thickTop="1" thickBot="1" x14ac:dyDescent="0.3">
      <c r="A177" s="405">
        <v>175</v>
      </c>
      <c r="B177" s="223" t="s">
        <v>9</v>
      </c>
      <c r="C177" s="223" t="s">
        <v>102</v>
      </c>
      <c r="D177" s="224">
        <v>46060</v>
      </c>
      <c r="E177" s="67" t="str">
        <f t="shared" si="2"/>
        <v>sobota</v>
      </c>
      <c r="F177" s="403">
        <v>0.75</v>
      </c>
      <c r="G177" s="404">
        <v>1</v>
      </c>
      <c r="H177" s="404">
        <v>1</v>
      </c>
      <c r="I177" s="89" t="s">
        <v>134</v>
      </c>
      <c r="J177" s="69"/>
      <c r="K177" s="68"/>
      <c r="L177" s="68"/>
      <c r="M177" s="68"/>
      <c r="N177" s="68"/>
      <c r="O177" s="68"/>
      <c r="P177" s="70"/>
      <c r="Q177" s="70"/>
      <c r="R177" s="225"/>
      <c r="S177" s="227"/>
      <c r="T177" s="226"/>
      <c r="U177" s="71"/>
      <c r="V177" s="71"/>
      <c r="W177" s="71"/>
      <c r="X177" s="71"/>
      <c r="Y177" s="72"/>
      <c r="Z177" s="71"/>
      <c r="AA177" s="71"/>
      <c r="AB177" s="71"/>
      <c r="AC177" s="71"/>
      <c r="AD177" s="71"/>
      <c r="AE177" s="71"/>
      <c r="AF177" s="71"/>
      <c r="AG177" s="71"/>
      <c r="AH177" s="71"/>
      <c r="AI177" s="71"/>
      <c r="AJ177" s="71"/>
      <c r="AK177" s="68"/>
      <c r="AL177" s="68"/>
      <c r="AM177" s="73" t="s">
        <v>117</v>
      </c>
      <c r="AN177" s="73" t="s">
        <v>119</v>
      </c>
      <c r="AO177" s="73" t="s">
        <v>221</v>
      </c>
      <c r="AP177" s="73"/>
      <c r="AQ177" s="73" t="s">
        <v>268</v>
      </c>
    </row>
    <row r="178" spans="1:70" ht="17.25" thickTop="1" thickBot="1" x14ac:dyDescent="0.3">
      <c r="A178" s="396">
        <v>176</v>
      </c>
      <c r="B178" s="239" t="s">
        <v>11</v>
      </c>
      <c r="C178" s="239" t="s">
        <v>197</v>
      </c>
      <c r="D178" s="240">
        <v>46060</v>
      </c>
      <c r="E178" s="230" t="str">
        <f t="shared" si="2"/>
        <v>sobota</v>
      </c>
      <c r="F178" s="417">
        <v>0.6875</v>
      </c>
      <c r="G178" s="418">
        <v>1</v>
      </c>
      <c r="H178" s="418">
        <v>1</v>
      </c>
      <c r="I178" s="428" t="s">
        <v>134</v>
      </c>
      <c r="J178" s="232"/>
      <c r="K178" s="231"/>
      <c r="L178" s="231"/>
      <c r="M178" s="231"/>
      <c r="N178" s="231"/>
      <c r="O178" s="231"/>
      <c r="P178" s="233"/>
      <c r="Q178" s="233"/>
      <c r="R178" s="303"/>
      <c r="S178" s="304"/>
      <c r="T178" s="305"/>
      <c r="U178" s="237"/>
      <c r="V178" s="237"/>
      <c r="W178" s="237"/>
      <c r="X178" s="237"/>
      <c r="Y178" s="238"/>
      <c r="Z178" s="237"/>
      <c r="AA178" s="237"/>
      <c r="AB178" s="237"/>
      <c r="AC178" s="237"/>
      <c r="AD178" s="237"/>
      <c r="AE178" s="237"/>
      <c r="AF178" s="237"/>
      <c r="AG178" s="237"/>
      <c r="AH178" s="237"/>
      <c r="AI178" s="237"/>
      <c r="AJ178" s="237"/>
      <c r="AK178" s="231"/>
      <c r="AL178" s="231"/>
      <c r="AM178" s="399" t="s">
        <v>117</v>
      </c>
      <c r="AN178" s="399" t="s">
        <v>212</v>
      </c>
      <c r="AO178" s="399" t="s">
        <v>210</v>
      </c>
      <c r="AP178" s="399"/>
      <c r="AQ178" s="399" t="s">
        <v>266</v>
      </c>
    </row>
    <row r="179" spans="1:70" ht="17.25" thickTop="1" thickBot="1" x14ac:dyDescent="0.3">
      <c r="A179" s="37">
        <v>177</v>
      </c>
      <c r="B179" s="42"/>
      <c r="C179" s="42"/>
      <c r="D179" s="53"/>
      <c r="E179" s="142" t="str">
        <f t="shared" si="2"/>
        <v>sobota</v>
      </c>
      <c r="F179" s="54"/>
      <c r="G179" s="46"/>
      <c r="H179" s="46"/>
      <c r="I179" s="39"/>
      <c r="J179" s="43"/>
      <c r="K179" s="39"/>
      <c r="L179" s="39"/>
      <c r="M179" s="39"/>
      <c r="N179" s="39"/>
      <c r="O179" s="39"/>
      <c r="P179" s="44"/>
      <c r="Q179" s="44"/>
      <c r="R179" s="169"/>
      <c r="S179" s="170"/>
      <c r="T179" s="171"/>
      <c r="U179" s="36"/>
      <c r="V179" s="36"/>
      <c r="W179" s="36"/>
      <c r="X179" s="36"/>
      <c r="Y179" s="45"/>
      <c r="Z179" s="36"/>
      <c r="AA179" s="36"/>
      <c r="AB179" s="36"/>
      <c r="AC179" s="36"/>
      <c r="AD179" s="36"/>
      <c r="AE179" s="36"/>
      <c r="AF179" s="36"/>
      <c r="AG179" s="36"/>
      <c r="AH179" s="36"/>
      <c r="AI179" s="36"/>
      <c r="AJ179" s="36"/>
      <c r="AK179" s="39"/>
      <c r="AL179" s="39"/>
      <c r="AM179" s="41"/>
      <c r="AN179" s="41"/>
      <c r="AO179" s="41"/>
      <c r="AP179" s="41"/>
      <c r="AQ179" s="41"/>
    </row>
    <row r="180" spans="1:70" ht="17.25" thickTop="1" thickBot="1" x14ac:dyDescent="0.3">
      <c r="A180" s="37">
        <v>178</v>
      </c>
      <c r="B180" s="42"/>
      <c r="C180" s="42"/>
      <c r="D180" s="53"/>
      <c r="E180" s="142" t="str">
        <f t="shared" si="2"/>
        <v>sobota</v>
      </c>
      <c r="F180" s="54"/>
      <c r="G180" s="46"/>
      <c r="H180" s="46"/>
      <c r="I180" s="39"/>
      <c r="J180" s="43"/>
      <c r="K180" s="39"/>
      <c r="L180" s="39"/>
      <c r="M180" s="39"/>
      <c r="N180" s="39"/>
      <c r="O180" s="39"/>
      <c r="P180" s="44"/>
      <c r="Q180" s="44"/>
      <c r="R180" s="169"/>
      <c r="S180" s="170"/>
      <c r="T180" s="171"/>
      <c r="U180" s="36"/>
      <c r="V180" s="36"/>
      <c r="W180" s="36"/>
      <c r="X180" s="36"/>
      <c r="Y180" s="45"/>
      <c r="Z180" s="36"/>
      <c r="AA180" s="36"/>
      <c r="AB180" s="36"/>
      <c r="AC180" s="36"/>
      <c r="AD180" s="36"/>
      <c r="AE180" s="36"/>
      <c r="AF180" s="36"/>
      <c r="AG180" s="36"/>
      <c r="AH180" s="36"/>
      <c r="AI180" s="36"/>
      <c r="AJ180" s="36"/>
      <c r="AK180" s="39"/>
      <c r="AL180" s="39"/>
      <c r="AM180" s="41"/>
      <c r="AN180" s="41"/>
      <c r="AO180" s="41"/>
      <c r="AP180" s="41"/>
      <c r="AQ180" s="41"/>
    </row>
    <row r="181" spans="1:70" ht="17.25" thickTop="1" thickBot="1" x14ac:dyDescent="0.3">
      <c r="A181" s="37">
        <v>179</v>
      </c>
      <c r="B181" s="42"/>
      <c r="C181" s="42"/>
      <c r="D181" s="53"/>
      <c r="E181" s="142" t="str">
        <f t="shared" si="2"/>
        <v>sobota</v>
      </c>
      <c r="F181" s="54"/>
      <c r="G181" s="46"/>
      <c r="H181" s="46"/>
      <c r="I181" s="39"/>
      <c r="J181" s="43"/>
      <c r="K181" s="39"/>
      <c r="L181" s="39"/>
      <c r="M181" s="39"/>
      <c r="N181" s="39"/>
      <c r="O181" s="39"/>
      <c r="P181" s="44"/>
      <c r="Q181" s="44"/>
      <c r="R181" s="169"/>
      <c r="S181" s="170"/>
      <c r="T181" s="171"/>
      <c r="U181" s="36"/>
      <c r="V181" s="36"/>
      <c r="W181" s="36"/>
      <c r="X181" s="36"/>
      <c r="Y181" s="45"/>
      <c r="Z181" s="36"/>
      <c r="AA181" s="36"/>
      <c r="AB181" s="36"/>
      <c r="AC181" s="36"/>
      <c r="AD181" s="36"/>
      <c r="AE181" s="36"/>
      <c r="AF181" s="36"/>
      <c r="AG181" s="36"/>
      <c r="AH181" s="36"/>
      <c r="AI181" s="36"/>
      <c r="AJ181" s="36"/>
      <c r="AK181" s="39"/>
      <c r="AL181" s="39"/>
      <c r="AM181" s="41"/>
      <c r="AN181" s="41"/>
      <c r="AO181" s="41"/>
      <c r="AP181" s="41"/>
      <c r="AQ181" s="41"/>
    </row>
    <row r="182" spans="1:70" ht="17.25" thickTop="1" thickBot="1" x14ac:dyDescent="0.3">
      <c r="A182" s="37">
        <v>180</v>
      </c>
      <c r="B182" s="42"/>
      <c r="C182" s="42"/>
      <c r="D182" s="53"/>
      <c r="E182" s="142" t="str">
        <f t="shared" si="2"/>
        <v>sobota</v>
      </c>
      <c r="F182" s="54"/>
      <c r="G182" s="46"/>
      <c r="H182" s="46"/>
      <c r="I182" s="39"/>
      <c r="J182" s="43"/>
      <c r="K182" s="39"/>
      <c r="L182" s="39"/>
      <c r="M182" s="39"/>
      <c r="N182" s="39"/>
      <c r="O182" s="39"/>
      <c r="P182" s="44"/>
      <c r="Q182" s="44"/>
      <c r="R182" s="169"/>
      <c r="S182" s="170"/>
      <c r="T182" s="171"/>
      <c r="U182" s="36"/>
      <c r="V182" s="36"/>
      <c r="W182" s="36"/>
      <c r="X182" s="36"/>
      <c r="Y182" s="45"/>
      <c r="Z182" s="36"/>
      <c r="AA182" s="36"/>
      <c r="AB182" s="36"/>
      <c r="AC182" s="36"/>
      <c r="AD182" s="36"/>
      <c r="AE182" s="36"/>
      <c r="AF182" s="36"/>
      <c r="AG182" s="36"/>
      <c r="AH182" s="36"/>
      <c r="AI182" s="36"/>
      <c r="AJ182" s="36"/>
      <c r="AK182" s="39"/>
      <c r="AL182" s="39"/>
      <c r="AM182" s="41"/>
      <c r="AN182" s="41"/>
      <c r="AO182" s="41"/>
      <c r="AP182" s="41"/>
      <c r="AQ182" s="41"/>
      <c r="BQ182" t="s">
        <v>119</v>
      </c>
      <c r="BR182" t="s">
        <v>117</v>
      </c>
    </row>
    <row r="183" spans="1:70" ht="17.25" thickTop="1" thickBot="1" x14ac:dyDescent="0.3">
      <c r="A183" s="37">
        <v>181</v>
      </c>
      <c r="B183" s="42"/>
      <c r="C183" s="42"/>
      <c r="D183" s="53"/>
      <c r="E183" s="142" t="str">
        <f t="shared" si="2"/>
        <v>sobota</v>
      </c>
      <c r="F183" s="54"/>
      <c r="G183" s="46"/>
      <c r="H183" s="46"/>
      <c r="I183" s="55"/>
      <c r="J183" s="43"/>
      <c r="K183" s="39"/>
      <c r="L183" s="39"/>
      <c r="M183" s="39"/>
      <c r="N183" s="39"/>
      <c r="O183" s="39"/>
      <c r="P183" s="44"/>
      <c r="Q183" s="44"/>
      <c r="R183" s="169"/>
      <c r="S183" s="170"/>
      <c r="T183" s="171"/>
      <c r="U183" s="36"/>
      <c r="V183" s="36"/>
      <c r="W183" s="36"/>
      <c r="X183" s="36"/>
      <c r="Y183" s="45"/>
      <c r="Z183" s="36"/>
      <c r="AA183" s="36"/>
      <c r="AB183" s="36"/>
      <c r="AC183" s="36"/>
      <c r="AD183" s="36"/>
      <c r="AE183" s="36"/>
      <c r="AF183" s="36"/>
      <c r="AG183" s="36"/>
      <c r="AH183" s="36"/>
      <c r="AI183" s="36"/>
      <c r="AJ183" s="36"/>
      <c r="AK183" s="39"/>
      <c r="AL183" s="39"/>
      <c r="AM183" s="41"/>
      <c r="AN183" s="41"/>
      <c r="AO183" s="41"/>
      <c r="AP183" s="41"/>
      <c r="AQ183" s="41"/>
    </row>
    <row r="184" spans="1:70" ht="17.25" thickTop="1" thickBot="1" x14ac:dyDescent="0.3">
      <c r="A184" s="37">
        <v>182</v>
      </c>
      <c r="B184" s="42"/>
      <c r="C184" s="42"/>
      <c r="D184" s="53"/>
      <c r="E184" s="142" t="str">
        <f t="shared" si="2"/>
        <v>sobota</v>
      </c>
      <c r="F184" s="54"/>
      <c r="G184" s="46"/>
      <c r="H184" s="46"/>
      <c r="I184" s="55"/>
      <c r="J184" s="43"/>
      <c r="K184" s="39"/>
      <c r="L184" s="39"/>
      <c r="M184" s="39"/>
      <c r="N184" s="39"/>
      <c r="O184" s="39"/>
      <c r="P184" s="44"/>
      <c r="Q184" s="44"/>
      <c r="R184" s="169"/>
      <c r="S184" s="170"/>
      <c r="T184" s="171"/>
      <c r="U184" s="36"/>
      <c r="V184" s="36"/>
      <c r="W184" s="36"/>
      <c r="X184" s="36"/>
      <c r="Y184" s="45"/>
      <c r="Z184" s="36"/>
      <c r="AA184" s="36"/>
      <c r="AB184" s="36"/>
      <c r="AC184" s="36"/>
      <c r="AD184" s="36"/>
      <c r="AE184" s="36"/>
      <c r="AF184" s="36"/>
      <c r="AG184" s="36"/>
      <c r="AH184" s="36"/>
      <c r="AI184" s="36"/>
      <c r="AJ184" s="36"/>
      <c r="AK184" s="39"/>
      <c r="AL184" s="39"/>
      <c r="AM184" s="41"/>
      <c r="AN184" s="41"/>
      <c r="AO184" s="41"/>
      <c r="AP184" s="41"/>
      <c r="AQ184" s="41"/>
    </row>
    <row r="185" spans="1:70" ht="17.25" thickTop="1" thickBot="1" x14ac:dyDescent="0.3">
      <c r="A185" s="37">
        <v>183</v>
      </c>
      <c r="B185" s="42"/>
      <c r="C185" s="42"/>
      <c r="D185" s="53"/>
      <c r="E185" s="142" t="str">
        <f t="shared" si="2"/>
        <v>sobota</v>
      </c>
      <c r="F185" s="54"/>
      <c r="G185" s="46"/>
      <c r="H185" s="46"/>
      <c r="I185" s="55"/>
      <c r="J185" s="43"/>
      <c r="K185" s="39"/>
      <c r="L185" s="39"/>
      <c r="M185" s="39"/>
      <c r="N185" s="39"/>
      <c r="O185" s="39"/>
      <c r="P185" s="44"/>
      <c r="Q185" s="44"/>
      <c r="R185" s="169"/>
      <c r="S185" s="170"/>
      <c r="T185" s="171"/>
      <c r="U185" s="36"/>
      <c r="V185" s="36"/>
      <c r="W185" s="36"/>
      <c r="X185" s="36"/>
      <c r="Y185" s="45"/>
      <c r="Z185" s="36"/>
      <c r="AA185" s="36"/>
      <c r="AB185" s="36"/>
      <c r="AC185" s="36"/>
      <c r="AD185" s="36"/>
      <c r="AE185" s="36"/>
      <c r="AF185" s="36"/>
      <c r="AG185" s="36"/>
      <c r="AH185" s="36"/>
      <c r="AI185" s="36"/>
      <c r="AJ185" s="36"/>
      <c r="AK185" s="39"/>
      <c r="AL185" s="39"/>
      <c r="AM185" s="41"/>
      <c r="AN185" s="41"/>
      <c r="AO185" s="41"/>
      <c r="AP185" s="41"/>
      <c r="AQ185" s="41"/>
    </row>
    <row r="186" spans="1:70" ht="17.25" thickTop="1" thickBot="1" x14ac:dyDescent="0.3">
      <c r="A186" s="37">
        <v>184</v>
      </c>
      <c r="B186" s="42"/>
      <c r="C186" s="42"/>
      <c r="D186" s="53"/>
      <c r="E186" s="142" t="str">
        <f t="shared" si="2"/>
        <v>sobota</v>
      </c>
      <c r="F186" s="54"/>
      <c r="G186" s="46"/>
      <c r="H186" s="46"/>
      <c r="I186" s="55"/>
      <c r="J186" s="43"/>
      <c r="K186" s="39"/>
      <c r="L186" s="39"/>
      <c r="M186" s="39"/>
      <c r="N186" s="39"/>
      <c r="O186" s="39"/>
      <c r="P186" s="44"/>
      <c r="Q186" s="44"/>
      <c r="R186" s="169"/>
      <c r="S186" s="170"/>
      <c r="T186" s="171"/>
      <c r="U186" s="36"/>
      <c r="V186" s="36"/>
      <c r="W186" s="36"/>
      <c r="X186" s="36"/>
      <c r="Y186" s="45"/>
      <c r="Z186" s="36"/>
      <c r="AA186" s="36"/>
      <c r="AB186" s="36"/>
      <c r="AC186" s="36"/>
      <c r="AD186" s="36"/>
      <c r="AE186" s="36"/>
      <c r="AF186" s="36"/>
      <c r="AG186" s="36"/>
      <c r="AH186" s="36"/>
      <c r="AI186" s="36"/>
      <c r="AJ186" s="36"/>
      <c r="AK186" s="39"/>
      <c r="AL186" s="39"/>
      <c r="AM186" s="41"/>
      <c r="AN186" s="41"/>
      <c r="AO186" s="41"/>
      <c r="AP186" s="41"/>
      <c r="AQ186" s="41"/>
    </row>
    <row r="187" spans="1:70" ht="17.25" thickTop="1" thickBot="1" x14ac:dyDescent="0.3">
      <c r="A187" s="37">
        <v>185</v>
      </c>
      <c r="B187" s="42"/>
      <c r="C187" s="42"/>
      <c r="D187" s="53"/>
      <c r="E187" s="142" t="str">
        <f t="shared" si="2"/>
        <v>sobota</v>
      </c>
      <c r="F187" s="54"/>
      <c r="G187" s="46"/>
      <c r="H187" s="46"/>
      <c r="I187" s="55"/>
      <c r="J187" s="43"/>
      <c r="K187" s="39"/>
      <c r="L187" s="39"/>
      <c r="M187" s="39"/>
      <c r="N187" s="39"/>
      <c r="O187" s="39"/>
      <c r="P187" s="44"/>
      <c r="Q187" s="44"/>
      <c r="R187" s="169"/>
      <c r="S187" s="170"/>
      <c r="T187" s="171"/>
      <c r="U187" s="36"/>
      <c r="V187" s="36"/>
      <c r="W187" s="36"/>
      <c r="X187" s="36"/>
      <c r="Y187" s="45"/>
      <c r="Z187" s="36"/>
      <c r="AA187" s="36"/>
      <c r="AB187" s="36"/>
      <c r="AC187" s="36"/>
      <c r="AD187" s="36"/>
      <c r="AE187" s="36"/>
      <c r="AF187" s="36"/>
      <c r="AG187" s="36"/>
      <c r="AH187" s="36"/>
      <c r="AI187" s="36"/>
      <c r="AJ187" s="36"/>
      <c r="AK187" s="39"/>
      <c r="AL187" s="39"/>
      <c r="AM187" s="41"/>
      <c r="AN187" s="41"/>
      <c r="AO187" s="41"/>
      <c r="AP187" s="41"/>
      <c r="AQ187" s="41"/>
    </row>
    <row r="188" spans="1:70" ht="17.25" thickTop="1" thickBot="1" x14ac:dyDescent="0.3">
      <c r="A188" s="37">
        <v>186</v>
      </c>
      <c r="B188" s="42"/>
      <c r="C188" s="42"/>
      <c r="D188" s="53"/>
      <c r="E188" s="142" t="str">
        <f t="shared" si="2"/>
        <v>sobota</v>
      </c>
      <c r="F188" s="54"/>
      <c r="G188" s="46"/>
      <c r="H188" s="46"/>
      <c r="I188" s="55"/>
      <c r="J188" s="43"/>
      <c r="K188" s="39"/>
      <c r="L188" s="39"/>
      <c r="M188" s="39"/>
      <c r="N188" s="39"/>
      <c r="O188" s="39"/>
      <c r="P188" s="44"/>
      <c r="Q188" s="44"/>
      <c r="R188" s="169"/>
      <c r="S188" s="170"/>
      <c r="T188" s="171"/>
      <c r="U188" s="36"/>
      <c r="V188" s="36"/>
      <c r="W188" s="36"/>
      <c r="X188" s="36"/>
      <c r="Y188" s="45"/>
      <c r="Z188" s="36"/>
      <c r="AA188" s="36"/>
      <c r="AB188" s="36"/>
      <c r="AC188" s="36"/>
      <c r="AD188" s="36"/>
      <c r="AE188" s="36"/>
      <c r="AF188" s="36"/>
      <c r="AG188" s="36"/>
      <c r="AH188" s="36"/>
      <c r="AI188" s="36"/>
      <c r="AJ188" s="36"/>
      <c r="AK188" s="39"/>
      <c r="AL188" s="39"/>
      <c r="AM188" s="41"/>
      <c r="AN188" s="41"/>
      <c r="AO188" s="41"/>
      <c r="AP188" s="41"/>
      <c r="AQ188" s="41"/>
    </row>
    <row r="189" spans="1:70" ht="17.25" thickTop="1" thickBot="1" x14ac:dyDescent="0.3">
      <c r="A189" s="37">
        <v>187</v>
      </c>
      <c r="B189" s="42"/>
      <c r="C189" s="42"/>
      <c r="D189" s="53"/>
      <c r="E189" s="142" t="str">
        <f t="shared" si="2"/>
        <v>sobota</v>
      </c>
      <c r="F189" s="54"/>
      <c r="G189" s="46"/>
      <c r="H189" s="46"/>
      <c r="I189" s="55"/>
      <c r="J189" s="43"/>
      <c r="K189" s="39"/>
      <c r="L189" s="39"/>
      <c r="M189" s="39"/>
      <c r="N189" s="39"/>
      <c r="O189" s="39"/>
      <c r="P189" s="44"/>
      <c r="Q189" s="44"/>
      <c r="R189" s="169"/>
      <c r="S189" s="170"/>
      <c r="T189" s="171"/>
      <c r="U189" s="36"/>
      <c r="V189" s="36"/>
      <c r="W189" s="36"/>
      <c r="X189" s="36"/>
      <c r="Y189" s="45"/>
      <c r="Z189" s="36"/>
      <c r="AA189" s="36"/>
      <c r="AB189" s="36"/>
      <c r="AC189" s="36"/>
      <c r="AD189" s="36"/>
      <c r="AE189" s="36"/>
      <c r="AF189" s="36"/>
      <c r="AG189" s="36"/>
      <c r="AH189" s="36"/>
      <c r="AI189" s="36"/>
      <c r="AJ189" s="36"/>
      <c r="AK189" s="39"/>
      <c r="AL189" s="39"/>
      <c r="AM189" s="41"/>
      <c r="AN189" s="41"/>
      <c r="AO189" s="41"/>
      <c r="AP189" s="41"/>
      <c r="AQ189" s="41"/>
    </row>
    <row r="190" spans="1:70" ht="17.25" thickTop="1" thickBot="1" x14ac:dyDescent="0.3">
      <c r="A190" s="37">
        <v>188</v>
      </c>
      <c r="B190" s="42"/>
      <c r="C190" s="42"/>
      <c r="D190" s="53"/>
      <c r="E190" s="142" t="str">
        <f t="shared" si="2"/>
        <v>sobota</v>
      </c>
      <c r="F190" s="168"/>
      <c r="G190" s="46"/>
      <c r="H190" s="46"/>
      <c r="I190" s="55"/>
      <c r="J190" s="43"/>
      <c r="K190" s="39"/>
      <c r="L190" s="39"/>
      <c r="M190" s="39"/>
      <c r="N190" s="39"/>
      <c r="O190" s="39"/>
      <c r="P190" s="44"/>
      <c r="Q190" s="44"/>
      <c r="R190" s="169"/>
      <c r="S190" s="170"/>
      <c r="T190" s="171"/>
      <c r="U190" s="36"/>
      <c r="V190" s="36"/>
      <c r="W190" s="36"/>
      <c r="X190" s="36"/>
      <c r="Y190" s="45"/>
      <c r="Z190" s="36"/>
      <c r="AA190" s="36"/>
      <c r="AB190" s="36"/>
      <c r="AC190" s="36"/>
      <c r="AD190" s="36"/>
      <c r="AE190" s="36"/>
      <c r="AF190" s="36"/>
      <c r="AG190" s="36"/>
      <c r="AH190" s="36"/>
      <c r="AI190" s="36"/>
      <c r="AJ190" s="36"/>
      <c r="AK190" s="39"/>
      <c r="AL190" s="39"/>
      <c r="AM190" s="41"/>
      <c r="AN190" s="41"/>
      <c r="AO190" s="41"/>
      <c r="AP190" s="41"/>
      <c r="AQ190" s="41"/>
    </row>
    <row r="191" spans="1:70" ht="17.25" thickTop="1" thickBot="1" x14ac:dyDescent="0.3">
      <c r="A191" s="37">
        <v>189</v>
      </c>
      <c r="B191" s="42"/>
      <c r="C191" s="42"/>
      <c r="D191" s="53"/>
      <c r="E191" s="142" t="str">
        <f t="shared" si="2"/>
        <v>sobota</v>
      </c>
      <c r="F191" s="168"/>
      <c r="G191" s="46"/>
      <c r="H191" s="46"/>
      <c r="I191" s="55"/>
      <c r="J191" s="43"/>
      <c r="K191" s="39"/>
      <c r="L191" s="39"/>
      <c r="M191" s="39"/>
      <c r="N191" s="39"/>
      <c r="O191" s="39"/>
      <c r="P191" s="44"/>
      <c r="Q191" s="44"/>
      <c r="R191" s="169"/>
      <c r="S191" s="170"/>
      <c r="T191" s="171"/>
      <c r="U191" s="36"/>
      <c r="V191" s="36"/>
      <c r="W191" s="36"/>
      <c r="X191" s="36"/>
      <c r="Y191" s="45"/>
      <c r="Z191" s="36"/>
      <c r="AA191" s="36"/>
      <c r="AB191" s="36"/>
      <c r="AC191" s="36"/>
      <c r="AD191" s="36"/>
      <c r="AE191" s="36"/>
      <c r="AF191" s="36"/>
      <c r="AG191" s="36"/>
      <c r="AH191" s="36"/>
      <c r="AI191" s="36"/>
      <c r="AJ191" s="36"/>
      <c r="AK191" s="39"/>
      <c r="AL191" s="39"/>
      <c r="AM191" s="41"/>
      <c r="AN191" s="41"/>
      <c r="AO191" s="41"/>
      <c r="AP191" s="41"/>
      <c r="AQ191" s="41"/>
    </row>
    <row r="192" spans="1:70" ht="17.25" thickTop="1" thickBot="1" x14ac:dyDescent="0.3">
      <c r="A192" s="37">
        <v>190</v>
      </c>
      <c r="B192" s="42"/>
      <c r="C192" s="42"/>
      <c r="D192" s="53"/>
      <c r="E192" s="142" t="str">
        <f t="shared" si="2"/>
        <v>sobota</v>
      </c>
      <c r="F192" s="54"/>
      <c r="G192" s="46"/>
      <c r="H192" s="46"/>
      <c r="I192" s="55"/>
      <c r="J192" s="43"/>
      <c r="K192" s="39"/>
      <c r="L192" s="39"/>
      <c r="M192" s="39"/>
      <c r="N192" s="39"/>
      <c r="O192" s="39"/>
      <c r="P192" s="44"/>
      <c r="Q192" s="44"/>
      <c r="R192" s="169"/>
      <c r="S192" s="170"/>
      <c r="T192" s="171"/>
      <c r="U192" s="36"/>
      <c r="V192" s="36"/>
      <c r="W192" s="36"/>
      <c r="X192" s="36"/>
      <c r="Y192" s="45"/>
      <c r="Z192" s="36"/>
      <c r="AA192" s="36"/>
      <c r="AB192" s="36"/>
      <c r="AC192" s="36"/>
      <c r="AD192" s="36"/>
      <c r="AE192" s="36"/>
      <c r="AF192" s="36"/>
      <c r="AG192" s="36"/>
      <c r="AH192" s="36"/>
      <c r="AI192" s="36"/>
      <c r="AJ192" s="36"/>
      <c r="AK192" s="39"/>
      <c r="AL192" s="39"/>
      <c r="AM192" s="41"/>
      <c r="AN192" s="41"/>
      <c r="AO192" s="41"/>
      <c r="AP192" s="41"/>
      <c r="AQ192" s="41"/>
    </row>
    <row r="193" spans="1:52" ht="17.25" thickTop="1" thickBot="1" x14ac:dyDescent="0.3">
      <c r="A193" s="37">
        <v>191</v>
      </c>
      <c r="B193" s="42"/>
      <c r="C193" s="42"/>
      <c r="D193" s="53"/>
      <c r="E193" s="142" t="str">
        <f t="shared" si="2"/>
        <v>sobota</v>
      </c>
      <c r="F193" s="54"/>
      <c r="G193" s="46"/>
      <c r="H193" s="46"/>
      <c r="I193" s="55"/>
      <c r="J193" s="43"/>
      <c r="K193" s="39"/>
      <c r="L193" s="39"/>
      <c r="M193" s="39"/>
      <c r="N193" s="39"/>
      <c r="O193" s="39"/>
      <c r="P193" s="44"/>
      <c r="Q193" s="44"/>
      <c r="R193" s="169"/>
      <c r="S193" s="170"/>
      <c r="T193" s="171"/>
      <c r="U193" s="36"/>
      <c r="V193" s="36"/>
      <c r="W193" s="36"/>
      <c r="X193" s="36"/>
      <c r="Y193" s="45"/>
      <c r="Z193" s="36"/>
      <c r="AA193" s="36"/>
      <c r="AB193" s="36"/>
      <c r="AC193" s="36"/>
      <c r="AD193" s="36"/>
      <c r="AE193" s="36"/>
      <c r="AF193" s="36"/>
      <c r="AG193" s="36"/>
      <c r="AH193" s="36"/>
      <c r="AI193" s="36"/>
      <c r="AJ193" s="36"/>
      <c r="AK193" s="39"/>
      <c r="AL193" s="39"/>
      <c r="AM193" s="41"/>
      <c r="AN193" s="41"/>
      <c r="AO193" s="41"/>
      <c r="AP193" s="41"/>
      <c r="AQ193" s="41"/>
    </row>
    <row r="194" spans="1:52" ht="17.25" thickTop="1" thickBot="1" x14ac:dyDescent="0.3">
      <c r="A194" s="37">
        <v>192</v>
      </c>
      <c r="B194" s="42"/>
      <c r="C194" s="42"/>
      <c r="D194" s="53"/>
      <c r="E194" s="142" t="str">
        <f t="shared" si="2"/>
        <v>sobota</v>
      </c>
      <c r="F194" s="54"/>
      <c r="G194" s="46"/>
      <c r="H194" s="46"/>
      <c r="I194" s="55"/>
      <c r="J194" s="43"/>
      <c r="K194" s="39"/>
      <c r="L194" s="39"/>
      <c r="M194" s="39"/>
      <c r="N194" s="39"/>
      <c r="O194" s="39"/>
      <c r="P194" s="44"/>
      <c r="Q194" s="44"/>
      <c r="R194" s="169"/>
      <c r="S194" s="170"/>
      <c r="T194" s="171"/>
      <c r="U194" s="36"/>
      <c r="V194" s="36"/>
      <c r="W194" s="36"/>
      <c r="X194" s="36"/>
      <c r="Y194" s="45"/>
      <c r="Z194" s="36"/>
      <c r="AA194" s="36"/>
      <c r="AB194" s="36"/>
      <c r="AC194" s="36"/>
      <c r="AD194" s="36"/>
      <c r="AE194" s="36"/>
      <c r="AF194" s="36"/>
      <c r="AG194" s="36"/>
      <c r="AH194" s="36"/>
      <c r="AI194" s="36"/>
      <c r="AJ194" s="36"/>
      <c r="AK194" s="39"/>
      <c r="AL194" s="39"/>
      <c r="AM194" s="41"/>
      <c r="AN194" s="41"/>
      <c r="AO194" s="41"/>
      <c r="AP194" s="41"/>
      <c r="AQ194" s="41"/>
    </row>
    <row r="195" spans="1:52" ht="17.25" thickTop="1" thickBot="1" x14ac:dyDescent="0.3">
      <c r="A195" s="37">
        <v>193</v>
      </c>
      <c r="B195" s="42"/>
      <c r="C195" s="42"/>
      <c r="D195" s="53"/>
      <c r="E195" s="142" t="str">
        <f t="shared" ref="E195:E205" si="3">TEXT(D195,"dddd")</f>
        <v>sobota</v>
      </c>
      <c r="F195" s="54"/>
      <c r="G195" s="46"/>
      <c r="H195" s="46"/>
      <c r="I195" s="55"/>
      <c r="J195" s="43"/>
      <c r="K195" s="39"/>
      <c r="L195" s="39"/>
      <c r="M195" s="39"/>
      <c r="N195" s="39"/>
      <c r="O195" s="39"/>
      <c r="P195" s="44"/>
      <c r="Q195" s="44"/>
      <c r="R195" s="169"/>
      <c r="S195" s="170"/>
      <c r="T195" s="171"/>
      <c r="U195" s="36"/>
      <c r="V195" s="36"/>
      <c r="W195" s="36"/>
      <c r="X195" s="36"/>
      <c r="Y195" s="45"/>
      <c r="Z195" s="36"/>
      <c r="AA195" s="36"/>
      <c r="AB195" s="36"/>
      <c r="AC195" s="36"/>
      <c r="AD195" s="36"/>
      <c r="AE195" s="36"/>
      <c r="AF195" s="36"/>
      <c r="AG195" s="36"/>
      <c r="AH195" s="36"/>
      <c r="AI195" s="36"/>
      <c r="AJ195" s="36"/>
      <c r="AK195" s="39"/>
      <c r="AL195" s="39"/>
      <c r="AM195" s="41"/>
      <c r="AN195" s="41"/>
      <c r="AO195" s="41"/>
      <c r="AP195" s="41"/>
      <c r="AQ195" s="41"/>
    </row>
    <row r="196" spans="1:52" ht="17.25" thickTop="1" thickBot="1" x14ac:dyDescent="0.3">
      <c r="A196" s="37">
        <v>194</v>
      </c>
      <c r="B196" s="42"/>
      <c r="C196" s="42"/>
      <c r="D196" s="53"/>
      <c r="E196" s="142" t="str">
        <f t="shared" si="3"/>
        <v>sobota</v>
      </c>
      <c r="F196" s="54"/>
      <c r="G196" s="46"/>
      <c r="H196" s="46"/>
      <c r="I196" s="55"/>
      <c r="J196" s="43"/>
      <c r="K196" s="39"/>
      <c r="L196" s="39"/>
      <c r="M196" s="39"/>
      <c r="N196" s="39"/>
      <c r="O196" s="39"/>
      <c r="P196" s="44"/>
      <c r="Q196" s="44"/>
      <c r="R196" s="169"/>
      <c r="S196" s="170"/>
      <c r="T196" s="171"/>
      <c r="U196" s="36"/>
      <c r="V196" s="36"/>
      <c r="W196" s="36"/>
      <c r="X196" s="36"/>
      <c r="Y196" s="45"/>
      <c r="Z196" s="36"/>
      <c r="AA196" s="36"/>
      <c r="AB196" s="36"/>
      <c r="AC196" s="36"/>
      <c r="AD196" s="36"/>
      <c r="AE196" s="36"/>
      <c r="AF196" s="36"/>
      <c r="AG196" s="36"/>
      <c r="AH196" s="36"/>
      <c r="AI196" s="36"/>
      <c r="AJ196" s="36"/>
      <c r="AK196" s="39"/>
      <c r="AL196" s="39"/>
      <c r="AM196" s="41"/>
      <c r="AN196" s="41"/>
      <c r="AO196" s="41"/>
      <c r="AP196" s="41"/>
      <c r="AQ196" s="41"/>
    </row>
    <row r="197" spans="1:52" ht="17.25" thickTop="1" thickBot="1" x14ac:dyDescent="0.3">
      <c r="A197" s="37">
        <v>195</v>
      </c>
      <c r="B197" s="42"/>
      <c r="C197" s="42"/>
      <c r="D197" s="53"/>
      <c r="E197" s="142" t="str">
        <f t="shared" si="3"/>
        <v>sobota</v>
      </c>
      <c r="F197" s="54"/>
      <c r="G197" s="46"/>
      <c r="H197" s="46"/>
      <c r="I197" s="55"/>
      <c r="J197" s="43"/>
      <c r="K197" s="39"/>
      <c r="L197" s="39"/>
      <c r="M197" s="39"/>
      <c r="N197" s="39"/>
      <c r="O197" s="39"/>
      <c r="P197" s="44"/>
      <c r="Q197" s="44"/>
      <c r="R197" s="169"/>
      <c r="S197" s="170"/>
      <c r="T197" s="171"/>
      <c r="U197" s="36"/>
      <c r="V197" s="36"/>
      <c r="W197" s="36"/>
      <c r="X197" s="36"/>
      <c r="Y197" s="45"/>
      <c r="Z197" s="36"/>
      <c r="AA197" s="36"/>
      <c r="AB197" s="36"/>
      <c r="AC197" s="36"/>
      <c r="AD197" s="36"/>
      <c r="AE197" s="36"/>
      <c r="AF197" s="36"/>
      <c r="AG197" s="36"/>
      <c r="AH197" s="36"/>
      <c r="AI197" s="36"/>
      <c r="AJ197" s="36"/>
      <c r="AK197" s="39"/>
      <c r="AL197" s="39"/>
      <c r="AM197" s="41"/>
      <c r="AN197" s="41"/>
      <c r="AO197" s="41"/>
      <c r="AP197" s="41"/>
      <c r="AQ197" s="41"/>
    </row>
    <row r="198" spans="1:52" ht="17.25" thickTop="1" thickBot="1" x14ac:dyDescent="0.3">
      <c r="A198" s="37">
        <v>196</v>
      </c>
      <c r="B198" s="42"/>
      <c r="C198" s="42"/>
      <c r="D198" s="53"/>
      <c r="E198" s="142" t="str">
        <f t="shared" si="3"/>
        <v>sobota</v>
      </c>
      <c r="F198" s="54"/>
      <c r="G198" s="46"/>
      <c r="H198" s="46"/>
      <c r="I198" s="55"/>
      <c r="J198" s="43"/>
      <c r="K198" s="39"/>
      <c r="L198" s="39"/>
      <c r="M198" s="39"/>
      <c r="N198" s="39"/>
      <c r="O198" s="39"/>
      <c r="P198" s="44"/>
      <c r="Q198" s="44"/>
      <c r="R198" s="169"/>
      <c r="S198" s="170"/>
      <c r="T198" s="171"/>
      <c r="U198" s="36"/>
      <c r="V198" s="36"/>
      <c r="W198" s="36"/>
      <c r="X198" s="36"/>
      <c r="Y198" s="45"/>
      <c r="Z198" s="36"/>
      <c r="AA198" s="36"/>
      <c r="AB198" s="36"/>
      <c r="AC198" s="36"/>
      <c r="AD198" s="36"/>
      <c r="AE198" s="36"/>
      <c r="AF198" s="36"/>
      <c r="AG198" s="36"/>
      <c r="AH198" s="36"/>
      <c r="AI198" s="36"/>
      <c r="AJ198" s="36"/>
      <c r="AK198" s="39"/>
      <c r="AL198" s="39"/>
      <c r="AM198" s="41"/>
      <c r="AN198" s="41"/>
      <c r="AO198" s="41"/>
      <c r="AP198" s="41"/>
      <c r="AQ198" s="41"/>
    </row>
    <row r="199" spans="1:52" ht="17.25" thickTop="1" thickBot="1" x14ac:dyDescent="0.3">
      <c r="A199" s="37">
        <v>197</v>
      </c>
      <c r="B199" s="42"/>
      <c r="C199" s="42"/>
      <c r="D199" s="53"/>
      <c r="E199" s="142" t="str">
        <f t="shared" si="3"/>
        <v>sobota</v>
      </c>
      <c r="F199" s="54"/>
      <c r="G199" s="46"/>
      <c r="H199" s="46"/>
      <c r="I199" s="55"/>
      <c r="J199" s="43"/>
      <c r="K199" s="39"/>
      <c r="L199" s="39"/>
      <c r="M199" s="39"/>
      <c r="N199" s="39"/>
      <c r="O199" s="39"/>
      <c r="P199" s="44"/>
      <c r="Q199" s="44"/>
      <c r="R199" s="169"/>
      <c r="S199" s="170"/>
      <c r="T199" s="171"/>
      <c r="U199" s="36"/>
      <c r="V199" s="36"/>
      <c r="W199" s="36"/>
      <c r="X199" s="36"/>
      <c r="Y199" s="45"/>
      <c r="Z199" s="36"/>
      <c r="AA199" s="36"/>
      <c r="AB199" s="36"/>
      <c r="AC199" s="36"/>
      <c r="AD199" s="36"/>
      <c r="AE199" s="36"/>
      <c r="AF199" s="36"/>
      <c r="AG199" s="36"/>
      <c r="AH199" s="36"/>
      <c r="AI199" s="36"/>
      <c r="AJ199" s="36"/>
      <c r="AK199" s="39"/>
      <c r="AL199" s="39"/>
      <c r="AM199" s="41"/>
      <c r="AN199" s="41"/>
      <c r="AO199" s="41"/>
      <c r="AP199" s="41"/>
      <c r="AQ199" s="41"/>
    </row>
    <row r="200" spans="1:52" ht="17.25" thickTop="1" thickBot="1" x14ac:dyDescent="0.3">
      <c r="A200" s="37">
        <v>198</v>
      </c>
      <c r="B200" s="42"/>
      <c r="C200" s="42"/>
      <c r="D200" s="53"/>
      <c r="E200" s="142" t="str">
        <f t="shared" si="3"/>
        <v>sobota</v>
      </c>
      <c r="F200" s="54"/>
      <c r="G200" s="46"/>
      <c r="H200" s="46"/>
      <c r="I200" s="55"/>
      <c r="J200" s="43"/>
      <c r="K200" s="39"/>
      <c r="L200" s="39"/>
      <c r="M200" s="39"/>
      <c r="N200" s="39"/>
      <c r="O200" s="39"/>
      <c r="P200" s="44"/>
      <c r="Q200" s="44"/>
      <c r="R200" s="169"/>
      <c r="S200" s="170"/>
      <c r="T200" s="171"/>
      <c r="U200" s="36"/>
      <c r="V200" s="36"/>
      <c r="W200" s="36"/>
      <c r="X200" s="36"/>
      <c r="Y200" s="45"/>
      <c r="Z200" s="36"/>
      <c r="AA200" s="36"/>
      <c r="AB200" s="36"/>
      <c r="AC200" s="36"/>
      <c r="AD200" s="36"/>
      <c r="AE200" s="36"/>
      <c r="AF200" s="36"/>
      <c r="AG200" s="36"/>
      <c r="AH200" s="36"/>
      <c r="AI200" s="36"/>
      <c r="AJ200" s="36"/>
      <c r="AK200" s="39"/>
      <c r="AL200" s="39"/>
      <c r="AM200" s="41"/>
      <c r="AN200" s="41"/>
      <c r="AO200" s="41"/>
      <c r="AP200" s="41"/>
      <c r="AQ200" s="41"/>
    </row>
    <row r="201" spans="1:52" ht="17.25" thickTop="1" thickBot="1" x14ac:dyDescent="0.3">
      <c r="A201" s="37">
        <v>199</v>
      </c>
      <c r="B201" s="42"/>
      <c r="C201" s="42"/>
      <c r="D201" s="53"/>
      <c r="E201" s="142" t="str">
        <f t="shared" si="3"/>
        <v>sobota</v>
      </c>
      <c r="F201" s="54"/>
      <c r="G201" s="46"/>
      <c r="H201" s="46"/>
      <c r="I201" s="55"/>
      <c r="J201" s="43"/>
      <c r="K201" s="39"/>
      <c r="L201" s="39"/>
      <c r="M201" s="39"/>
      <c r="N201" s="39"/>
      <c r="O201" s="39"/>
      <c r="P201" s="44"/>
      <c r="Q201" s="44"/>
      <c r="R201" s="56"/>
      <c r="S201" s="57"/>
      <c r="T201" s="58"/>
      <c r="U201" s="36"/>
      <c r="V201" s="36"/>
      <c r="W201" s="36"/>
      <c r="X201" s="36"/>
      <c r="Y201" s="45"/>
      <c r="Z201" s="36"/>
      <c r="AA201" s="36"/>
      <c r="AB201" s="36"/>
      <c r="AC201" s="36"/>
      <c r="AD201" s="36"/>
      <c r="AE201" s="36"/>
      <c r="AF201" s="36"/>
      <c r="AG201" s="36"/>
      <c r="AH201" s="36"/>
      <c r="AI201" s="36"/>
      <c r="AJ201" s="36"/>
      <c r="AK201" s="39"/>
      <c r="AL201" s="39"/>
      <c r="AM201" s="41"/>
      <c r="AN201" s="41"/>
      <c r="AO201" s="41"/>
      <c r="AP201" s="41"/>
      <c r="AQ201" s="41"/>
    </row>
    <row r="202" spans="1:52" ht="17.25" thickTop="1" thickBot="1" x14ac:dyDescent="0.3">
      <c r="A202" s="37">
        <v>200</v>
      </c>
      <c r="B202" s="42"/>
      <c r="C202" s="42"/>
      <c r="D202" s="53"/>
      <c r="E202" s="142" t="str">
        <f t="shared" si="3"/>
        <v>sobota</v>
      </c>
      <c r="F202" s="54"/>
      <c r="G202" s="46"/>
      <c r="H202" s="46"/>
      <c r="I202" s="55"/>
      <c r="J202" s="43"/>
      <c r="K202" s="39"/>
      <c r="L202" s="39"/>
      <c r="M202" s="39"/>
      <c r="N202" s="39"/>
      <c r="O202" s="39"/>
      <c r="P202" s="44"/>
      <c r="Q202" s="44"/>
      <c r="R202" s="56"/>
      <c r="S202" s="57"/>
      <c r="T202" s="58"/>
      <c r="U202" s="36"/>
      <c r="V202" s="36"/>
      <c r="W202" s="36"/>
      <c r="X202" s="36"/>
      <c r="Y202" s="45"/>
      <c r="Z202" s="36"/>
      <c r="AA202" s="36"/>
      <c r="AB202" s="36"/>
      <c r="AC202" s="36"/>
      <c r="AD202" s="36"/>
      <c r="AE202" s="36"/>
      <c r="AF202" s="36"/>
      <c r="AG202" s="36"/>
      <c r="AH202" s="36"/>
      <c r="AI202" s="36"/>
      <c r="AJ202" s="36"/>
      <c r="AK202" s="39"/>
      <c r="AL202" s="39"/>
      <c r="AM202" s="41"/>
      <c r="AN202" s="41"/>
      <c r="AO202" s="41"/>
      <c r="AP202" s="41"/>
      <c r="AQ202" s="41"/>
    </row>
    <row r="203" spans="1:52" ht="17.25" thickTop="1" thickBot="1" x14ac:dyDescent="0.3">
      <c r="A203" s="37"/>
      <c r="B203" s="42"/>
      <c r="C203" s="42"/>
      <c r="D203" s="53"/>
      <c r="E203" s="142" t="str">
        <f t="shared" si="3"/>
        <v>sobota</v>
      </c>
      <c r="F203" s="54"/>
      <c r="G203" s="46"/>
      <c r="H203" s="46"/>
      <c r="I203" s="55"/>
      <c r="J203" s="43"/>
      <c r="K203" s="39"/>
      <c r="L203" s="39"/>
      <c r="M203" s="39"/>
      <c r="N203" s="39"/>
      <c r="O203" s="39"/>
      <c r="P203" s="44"/>
      <c r="Q203" s="44"/>
      <c r="R203" s="56"/>
      <c r="S203" s="57"/>
      <c r="T203" s="58"/>
      <c r="U203" s="36"/>
      <c r="V203" s="36"/>
      <c r="W203" s="36"/>
      <c r="X203" s="36"/>
      <c r="Y203" s="45"/>
      <c r="Z203" s="36"/>
      <c r="AA203" s="36"/>
      <c r="AB203" s="36"/>
      <c r="AC203" s="36"/>
      <c r="AD203" s="36"/>
      <c r="AE203" s="36"/>
      <c r="AF203" s="36"/>
      <c r="AG203" s="36"/>
      <c r="AH203" s="36"/>
      <c r="AI203" s="36"/>
      <c r="AJ203" s="36"/>
      <c r="AK203" s="39"/>
      <c r="AL203" s="39"/>
      <c r="AM203" s="41"/>
      <c r="AN203" s="41"/>
      <c r="AO203" s="41"/>
      <c r="AP203" s="41"/>
      <c r="AQ203" s="41"/>
    </row>
    <row r="204" spans="1:52" ht="17.25" thickTop="1" thickBot="1" x14ac:dyDescent="0.3">
      <c r="A204" s="37"/>
      <c r="B204" s="42"/>
      <c r="C204" s="42"/>
      <c r="D204" s="53"/>
      <c r="E204" s="142" t="str">
        <f t="shared" si="3"/>
        <v>sobota</v>
      </c>
      <c r="F204" s="54"/>
      <c r="G204" s="46"/>
      <c r="H204" s="46"/>
      <c r="I204" s="55"/>
      <c r="J204" s="43"/>
      <c r="K204" s="39"/>
      <c r="L204" s="39"/>
      <c r="M204" s="39"/>
      <c r="N204" s="39"/>
      <c r="O204" s="39"/>
      <c r="P204" s="44"/>
      <c r="Q204" s="44"/>
      <c r="R204" s="56"/>
      <c r="S204" s="57"/>
      <c r="T204" s="58"/>
      <c r="U204" s="36"/>
      <c r="V204" s="36"/>
      <c r="W204" s="36"/>
      <c r="X204" s="36"/>
      <c r="Y204" s="45"/>
      <c r="Z204" s="36"/>
      <c r="AA204" s="36"/>
      <c r="AB204" s="36"/>
      <c r="AC204" s="36"/>
      <c r="AD204" s="36"/>
      <c r="AE204" s="36"/>
      <c r="AF204" s="36"/>
      <c r="AG204" s="36"/>
      <c r="AH204" s="36"/>
      <c r="AI204" s="36"/>
      <c r="AJ204" s="36"/>
      <c r="AK204" s="39"/>
      <c r="AL204" s="39"/>
      <c r="AM204" s="41"/>
      <c r="AN204" s="41"/>
      <c r="AO204" s="41"/>
      <c r="AP204" s="41"/>
      <c r="AQ204" s="41"/>
    </row>
    <row r="205" spans="1:52" ht="17.25" thickTop="1" thickBot="1" x14ac:dyDescent="0.3">
      <c r="A205" s="112"/>
      <c r="B205" s="42"/>
      <c r="C205" s="42"/>
      <c r="D205" s="53"/>
      <c r="E205" s="142" t="str">
        <f t="shared" si="3"/>
        <v>sobota</v>
      </c>
      <c r="F205" s="54"/>
      <c r="G205" s="46"/>
      <c r="H205" s="46"/>
      <c r="I205" s="55"/>
      <c r="J205" s="43"/>
      <c r="K205" s="39"/>
      <c r="L205" s="39"/>
      <c r="M205" s="39"/>
      <c r="N205" s="39"/>
      <c r="O205" s="39"/>
      <c r="P205" s="44"/>
      <c r="Q205" s="44"/>
      <c r="R205" s="56"/>
      <c r="S205" s="57"/>
      <c r="T205" s="58"/>
      <c r="U205" s="36"/>
      <c r="V205" s="36"/>
      <c r="W205" s="36"/>
      <c r="X205" s="36"/>
      <c r="Y205" s="45"/>
      <c r="Z205" s="36"/>
      <c r="AA205" s="36"/>
      <c r="AB205" s="36"/>
      <c r="AC205" s="36"/>
      <c r="AD205" s="36"/>
      <c r="AE205" s="36"/>
      <c r="AF205" s="36"/>
      <c r="AG205" s="36"/>
      <c r="AH205" s="36"/>
      <c r="AI205" s="36"/>
      <c r="AJ205" s="36"/>
      <c r="AK205" s="39"/>
      <c r="AL205" s="39"/>
      <c r="AM205" s="41"/>
      <c r="AN205" s="41"/>
      <c r="AO205" s="41"/>
      <c r="AP205" s="41"/>
      <c r="AQ205" s="41"/>
    </row>
    <row r="206" spans="1:52" ht="16.5" thickTop="1" x14ac:dyDescent="0.25">
      <c r="A206" s="21"/>
      <c r="AZ206">
        <v>0</v>
      </c>
    </row>
    <row r="207" spans="1:52" ht="15.75" x14ac:dyDescent="0.25">
      <c r="A207" s="21"/>
    </row>
    <row r="208" spans="1:52" ht="15.75" x14ac:dyDescent="0.25">
      <c r="A208" s="21"/>
    </row>
    <row r="209" spans="1:43" ht="15.75" x14ac:dyDescent="0.25">
      <c r="A209" s="21"/>
    </row>
    <row r="210" spans="1:43" ht="15.75" x14ac:dyDescent="0.25">
      <c r="A210" s="21"/>
    </row>
    <row r="211" spans="1:43" ht="15.75" x14ac:dyDescent="0.25">
      <c r="A211" s="21"/>
    </row>
    <row r="212" spans="1:43" ht="15.75" x14ac:dyDescent="0.25">
      <c r="A212" s="21"/>
    </row>
    <row r="213" spans="1:43" ht="16.5" thickBot="1" x14ac:dyDescent="0.3">
      <c r="A213" s="21"/>
    </row>
    <row r="214" spans="1:43" ht="15.75" thickBot="1" x14ac:dyDescent="0.3">
      <c r="B214" s="481" t="s">
        <v>187</v>
      </c>
      <c r="C214" s="482"/>
      <c r="D214" s="482"/>
      <c r="E214" s="482"/>
      <c r="F214" s="482"/>
      <c r="G214" s="482"/>
      <c r="H214" s="482"/>
      <c r="I214" s="482"/>
      <c r="J214" s="482"/>
      <c r="K214" s="482"/>
      <c r="L214" s="482"/>
      <c r="M214" s="482"/>
      <c r="N214" s="482"/>
      <c r="O214" s="482"/>
      <c r="P214" s="482"/>
      <c r="Q214" s="482"/>
      <c r="R214" s="482"/>
      <c r="S214" s="482"/>
      <c r="T214" s="482"/>
      <c r="U214" s="482"/>
      <c r="V214" s="482"/>
      <c r="W214" s="482"/>
      <c r="X214" s="482"/>
      <c r="Y214" s="482"/>
      <c r="Z214" s="482"/>
      <c r="AA214" s="482"/>
      <c r="AB214" s="482"/>
      <c r="AC214" s="482"/>
      <c r="AD214" s="482"/>
      <c r="AE214" s="482"/>
      <c r="AF214" s="482"/>
      <c r="AG214" s="482"/>
      <c r="AH214" s="482"/>
      <c r="AI214" s="482"/>
      <c r="AJ214" s="482"/>
      <c r="AK214" s="482"/>
      <c r="AL214" s="482"/>
      <c r="AM214" s="482"/>
      <c r="AN214" s="482"/>
      <c r="AO214" s="482"/>
      <c r="AP214" s="482"/>
      <c r="AQ214" s="483"/>
    </row>
    <row r="215" spans="1:43" ht="16.5" thickBot="1" x14ac:dyDescent="0.3">
      <c r="B215" s="343" t="s">
        <v>11</v>
      </c>
      <c r="C215" s="344" t="s">
        <v>135</v>
      </c>
      <c r="D215" s="345">
        <v>46063</v>
      </c>
      <c r="E215" s="242" t="str">
        <f t="shared" ref="E215:E226" si="4">TEXT(D215,"dddd")</f>
        <v>úterý</v>
      </c>
      <c r="F215" s="346">
        <v>0.78125</v>
      </c>
      <c r="G215" s="347">
        <v>1</v>
      </c>
      <c r="H215" s="347">
        <v>1</v>
      </c>
      <c r="I215" s="348" t="s">
        <v>98</v>
      </c>
      <c r="J215" s="349"/>
      <c r="K215" s="350"/>
      <c r="L215" s="350"/>
      <c r="M215" s="350"/>
      <c r="N215" s="350"/>
      <c r="O215" s="350"/>
      <c r="P215" s="351"/>
      <c r="Q215" s="351"/>
      <c r="R215" s="352"/>
      <c r="S215" s="353"/>
      <c r="T215" s="354"/>
      <c r="U215" s="350"/>
      <c r="V215" s="350"/>
      <c r="W215" s="350"/>
      <c r="X215" s="350"/>
      <c r="Y215" s="355"/>
      <c r="Z215" s="350"/>
      <c r="AA215" s="350"/>
      <c r="AB215" s="350"/>
      <c r="AC215" s="350"/>
      <c r="AD215" s="350"/>
      <c r="AE215" s="350"/>
      <c r="AF215" s="350"/>
      <c r="AG215" s="350"/>
      <c r="AH215" s="350"/>
      <c r="AI215" s="350"/>
      <c r="AJ215" s="350"/>
      <c r="AK215" s="350"/>
      <c r="AL215" s="350"/>
      <c r="AM215" s="66" t="s">
        <v>236</v>
      </c>
      <c r="AN215" s="66" t="s">
        <v>207</v>
      </c>
      <c r="AO215" s="66" t="s">
        <v>218</v>
      </c>
      <c r="AP215" s="66"/>
      <c r="AQ215" s="66" t="s">
        <v>237</v>
      </c>
    </row>
    <row r="216" spans="1:43" ht="17.25" thickTop="1" thickBot="1" x14ac:dyDescent="0.3">
      <c r="B216" s="154" t="s">
        <v>135</v>
      </c>
      <c r="C216" s="60" t="s">
        <v>11</v>
      </c>
      <c r="D216" s="86">
        <v>46066</v>
      </c>
      <c r="E216" s="242" t="str">
        <f t="shared" si="4"/>
        <v>pátek</v>
      </c>
      <c r="F216" s="87">
        <v>0.82291666666666663</v>
      </c>
      <c r="G216" s="88">
        <v>1</v>
      </c>
      <c r="H216" s="88">
        <v>1</v>
      </c>
      <c r="I216" s="348" t="s">
        <v>193</v>
      </c>
      <c r="J216" s="176"/>
      <c r="K216" s="66"/>
      <c r="L216" s="66"/>
      <c r="M216" s="66"/>
      <c r="N216" s="66"/>
      <c r="O216" s="66"/>
      <c r="P216" s="177"/>
      <c r="Q216" s="177"/>
      <c r="R216" s="178"/>
      <c r="S216" s="175"/>
      <c r="T216" s="179"/>
      <c r="U216" s="66"/>
      <c r="V216" s="66"/>
      <c r="W216" s="66"/>
      <c r="X216" s="66"/>
      <c r="Y216" s="174"/>
      <c r="Z216" s="66"/>
      <c r="AA216" s="66"/>
      <c r="AB216" s="66"/>
      <c r="AC216" s="66"/>
      <c r="AD216" s="66"/>
      <c r="AE216" s="66"/>
      <c r="AF216" s="66"/>
      <c r="AG216" s="66"/>
      <c r="AH216" s="66"/>
      <c r="AI216" s="66"/>
      <c r="AJ216" s="66"/>
      <c r="AK216" s="66"/>
      <c r="AL216" s="66"/>
      <c r="AM216" s="66" t="s">
        <v>119</v>
      </c>
      <c r="AN216" s="66" t="s">
        <v>212</v>
      </c>
      <c r="AO216" s="66" t="s">
        <v>210</v>
      </c>
      <c r="AP216" s="66"/>
      <c r="AQ216" s="66" t="s">
        <v>286</v>
      </c>
    </row>
    <row r="217" spans="1:43" ht="17.25" thickTop="1" thickBot="1" x14ac:dyDescent="0.3">
      <c r="B217" s="154" t="s">
        <v>11</v>
      </c>
      <c r="C217" s="60" t="s">
        <v>135</v>
      </c>
      <c r="D217" s="86"/>
      <c r="E217" s="242" t="str">
        <f t="shared" si="4"/>
        <v>sobota</v>
      </c>
      <c r="F217" s="87"/>
      <c r="G217" s="88"/>
      <c r="H217" s="88"/>
      <c r="I217" s="348" t="s">
        <v>194</v>
      </c>
      <c r="J217" s="176"/>
      <c r="K217" s="66"/>
      <c r="L217" s="66"/>
      <c r="M217" s="66"/>
      <c r="N217" s="66"/>
      <c r="O217" s="66"/>
      <c r="P217" s="177"/>
      <c r="Q217" s="177"/>
      <c r="R217" s="178"/>
      <c r="S217" s="175"/>
      <c r="T217" s="179"/>
      <c r="U217" s="66"/>
      <c r="V217" s="66"/>
      <c r="W217" s="66"/>
      <c r="X217" s="66"/>
      <c r="Y217" s="174"/>
      <c r="Z217" s="66"/>
      <c r="AA217" s="66"/>
      <c r="AB217" s="66"/>
      <c r="AC217" s="66"/>
      <c r="AD217" s="66"/>
      <c r="AE217" s="66"/>
      <c r="AF217" s="66"/>
      <c r="AG217" s="66"/>
      <c r="AH217" s="66"/>
      <c r="AI217" s="66"/>
      <c r="AJ217" s="66"/>
      <c r="AK217" s="66"/>
      <c r="AL217" s="66"/>
      <c r="AM217" s="66"/>
      <c r="AN217" s="66"/>
      <c r="AO217" s="66"/>
      <c r="AP217" s="66"/>
      <c r="AQ217" s="66"/>
    </row>
    <row r="218" spans="1:43" ht="17.25" thickTop="1" thickBot="1" x14ac:dyDescent="0.3">
      <c r="B218" s="356" t="s">
        <v>2</v>
      </c>
      <c r="C218" s="223" t="s">
        <v>136</v>
      </c>
      <c r="D218" s="331">
        <v>46063</v>
      </c>
      <c r="E218" s="67" t="str">
        <f t="shared" si="4"/>
        <v>úterý</v>
      </c>
      <c r="F218" s="334">
        <v>0.75</v>
      </c>
      <c r="G218" s="184">
        <v>1</v>
      </c>
      <c r="H218" s="184">
        <v>1</v>
      </c>
      <c r="I218" s="469" t="s">
        <v>98</v>
      </c>
      <c r="J218" s="357"/>
      <c r="K218" s="73"/>
      <c r="L218" s="73"/>
      <c r="M218" s="73"/>
      <c r="N218" s="73"/>
      <c r="O218" s="73"/>
      <c r="P218" s="358"/>
      <c r="Q218" s="358"/>
      <c r="R218" s="359"/>
      <c r="S218" s="360"/>
      <c r="T218" s="361"/>
      <c r="U218" s="73"/>
      <c r="V218" s="73"/>
      <c r="W218" s="73"/>
      <c r="X218" s="73"/>
      <c r="Y218" s="362"/>
      <c r="Z218" s="73"/>
      <c r="AA218" s="73"/>
      <c r="AB218" s="73"/>
      <c r="AC218" s="73"/>
      <c r="AD218" s="73"/>
      <c r="AE218" s="73"/>
      <c r="AF218" s="73"/>
      <c r="AG218" s="73"/>
      <c r="AH218" s="73"/>
      <c r="AI218" s="73"/>
      <c r="AJ218" s="73"/>
      <c r="AK218" s="73"/>
      <c r="AL218" s="73"/>
      <c r="AM218" s="73" t="s">
        <v>207</v>
      </c>
      <c r="AN218" s="73" t="s">
        <v>212</v>
      </c>
      <c r="AO218" s="73" t="s">
        <v>226</v>
      </c>
      <c r="AP218" s="73"/>
      <c r="AQ218" s="73" t="s">
        <v>266</v>
      </c>
    </row>
    <row r="219" spans="1:43" ht="17.25" thickTop="1" thickBot="1" x14ac:dyDescent="0.3">
      <c r="B219" s="356" t="s">
        <v>136</v>
      </c>
      <c r="C219" s="223" t="s">
        <v>2</v>
      </c>
      <c r="D219" s="331">
        <v>46066</v>
      </c>
      <c r="E219" s="67" t="str">
        <f t="shared" si="4"/>
        <v>pátek</v>
      </c>
      <c r="F219" s="334">
        <v>0.79166666666666663</v>
      </c>
      <c r="G219" s="184">
        <v>1</v>
      </c>
      <c r="H219" s="184">
        <v>1</v>
      </c>
      <c r="I219" s="363" t="s">
        <v>193</v>
      </c>
      <c r="J219" s="357"/>
      <c r="K219" s="73"/>
      <c r="L219" s="73"/>
      <c r="M219" s="73"/>
      <c r="N219" s="73"/>
      <c r="O219" s="73"/>
      <c r="P219" s="358"/>
      <c r="Q219" s="358"/>
      <c r="R219" s="359"/>
      <c r="S219" s="360"/>
      <c r="T219" s="361"/>
      <c r="U219" s="73"/>
      <c r="V219" s="73"/>
      <c r="W219" s="73"/>
      <c r="X219" s="73"/>
      <c r="Y219" s="362"/>
      <c r="Z219" s="73"/>
      <c r="AA219" s="73"/>
      <c r="AB219" s="73"/>
      <c r="AC219" s="73"/>
      <c r="AD219" s="73"/>
      <c r="AE219" s="73"/>
      <c r="AF219" s="73"/>
      <c r="AG219" s="73"/>
      <c r="AH219" s="73"/>
      <c r="AI219" s="73"/>
      <c r="AJ219" s="73"/>
      <c r="AK219" s="73"/>
      <c r="AL219" s="73"/>
      <c r="AM219" s="73" t="s">
        <v>246</v>
      </c>
      <c r="AN219" s="73" t="s">
        <v>208</v>
      </c>
      <c r="AO219" s="73" t="s">
        <v>213</v>
      </c>
      <c r="AP219" s="73"/>
      <c r="AQ219" s="73" t="s">
        <v>266</v>
      </c>
    </row>
    <row r="220" spans="1:43" ht="17.25" thickTop="1" thickBot="1" x14ac:dyDescent="0.3">
      <c r="B220" s="356" t="s">
        <v>2</v>
      </c>
      <c r="C220" s="223" t="s">
        <v>136</v>
      </c>
      <c r="D220" s="331">
        <v>46068</v>
      </c>
      <c r="E220" s="67" t="str">
        <f t="shared" si="4"/>
        <v>neděle</v>
      </c>
      <c r="F220" s="334">
        <v>0.66666666666666663</v>
      </c>
      <c r="G220" s="184">
        <v>1</v>
      </c>
      <c r="H220" s="184">
        <v>1</v>
      </c>
      <c r="I220" s="363" t="s">
        <v>194</v>
      </c>
      <c r="J220" s="357"/>
      <c r="K220" s="73"/>
      <c r="L220" s="73"/>
      <c r="M220" s="73"/>
      <c r="N220" s="73"/>
      <c r="O220" s="73"/>
      <c r="P220" s="358"/>
      <c r="Q220" s="358"/>
      <c r="R220" s="359"/>
      <c r="S220" s="360"/>
      <c r="T220" s="361"/>
      <c r="U220" s="73"/>
      <c r="V220" s="73"/>
      <c r="W220" s="73"/>
      <c r="X220" s="73"/>
      <c r="Y220" s="362"/>
      <c r="Z220" s="73"/>
      <c r="AA220" s="73"/>
      <c r="AB220" s="73"/>
      <c r="AC220" s="73"/>
      <c r="AD220" s="73"/>
      <c r="AE220" s="73"/>
      <c r="AF220" s="73"/>
      <c r="AG220" s="73"/>
      <c r="AH220" s="73"/>
      <c r="AI220" s="73"/>
      <c r="AJ220" s="73"/>
      <c r="AK220" s="73"/>
      <c r="AL220" s="73"/>
      <c r="AM220" s="73" t="s">
        <v>117</v>
      </c>
      <c r="AN220" s="73" t="s">
        <v>209</v>
      </c>
      <c r="AO220" s="73" t="s">
        <v>222</v>
      </c>
      <c r="AP220" s="73"/>
      <c r="AQ220" s="73" t="s">
        <v>287</v>
      </c>
    </row>
    <row r="221" spans="1:43" ht="17.25" thickTop="1" thickBot="1" x14ac:dyDescent="0.3">
      <c r="B221" s="126" t="s">
        <v>15</v>
      </c>
      <c r="C221" s="127" t="s">
        <v>4</v>
      </c>
      <c r="D221" s="128">
        <v>46063</v>
      </c>
      <c r="E221" s="390" t="str">
        <f t="shared" si="4"/>
        <v>úterý</v>
      </c>
      <c r="F221" s="129">
        <v>0.79166666666666663</v>
      </c>
      <c r="G221" s="130">
        <v>1</v>
      </c>
      <c r="H221" s="130">
        <v>1</v>
      </c>
      <c r="I221" s="470" t="s">
        <v>98</v>
      </c>
      <c r="J221" s="471"/>
      <c r="K221" s="138"/>
      <c r="L221" s="138"/>
      <c r="M221" s="138"/>
      <c r="N221" s="138"/>
      <c r="O221" s="138"/>
      <c r="P221" s="472"/>
      <c r="Q221" s="472"/>
      <c r="R221" s="473"/>
      <c r="S221" s="474"/>
      <c r="T221" s="475"/>
      <c r="U221" s="138"/>
      <c r="V221" s="138"/>
      <c r="W221" s="138"/>
      <c r="X221" s="138"/>
      <c r="Y221" s="476"/>
      <c r="Z221" s="138"/>
      <c r="AA221" s="138"/>
      <c r="AB221" s="138"/>
      <c r="AC221" s="138"/>
      <c r="AD221" s="138"/>
      <c r="AE221" s="138"/>
      <c r="AF221" s="138"/>
      <c r="AG221" s="138"/>
      <c r="AH221" s="138"/>
      <c r="AI221" s="138"/>
      <c r="AJ221" s="138"/>
      <c r="AK221" s="138"/>
      <c r="AL221" s="138"/>
      <c r="AM221" s="138" t="s">
        <v>236</v>
      </c>
      <c r="AN221" s="138" t="s">
        <v>219</v>
      </c>
      <c r="AO221" s="138" t="s">
        <v>213</v>
      </c>
      <c r="AP221" s="138"/>
      <c r="AQ221" s="138" t="s">
        <v>218</v>
      </c>
    </row>
    <row r="222" spans="1:43" ht="17.25" thickTop="1" thickBot="1" x14ac:dyDescent="0.3">
      <c r="B222" s="126" t="s">
        <v>4</v>
      </c>
      <c r="C222" s="127" t="s">
        <v>15</v>
      </c>
      <c r="D222" s="128">
        <v>46066</v>
      </c>
      <c r="E222" s="390" t="str">
        <f t="shared" si="4"/>
        <v>pátek</v>
      </c>
      <c r="F222" s="129">
        <v>0.77083333333333337</v>
      </c>
      <c r="G222" s="130">
        <v>1</v>
      </c>
      <c r="H222" s="130">
        <v>1</v>
      </c>
      <c r="I222" s="470" t="s">
        <v>193</v>
      </c>
      <c r="J222" s="471"/>
      <c r="K222" s="138"/>
      <c r="L222" s="138"/>
      <c r="M222" s="138"/>
      <c r="N222" s="138"/>
      <c r="O222" s="138"/>
      <c r="P222" s="472"/>
      <c r="Q222" s="472"/>
      <c r="R222" s="473"/>
      <c r="S222" s="474"/>
      <c r="T222" s="475"/>
      <c r="U222" s="138"/>
      <c r="V222" s="138"/>
      <c r="W222" s="138"/>
      <c r="X222" s="138"/>
      <c r="Y222" s="476"/>
      <c r="Z222" s="138"/>
      <c r="AA222" s="138"/>
      <c r="AB222" s="138"/>
      <c r="AC222" s="138"/>
      <c r="AD222" s="138"/>
      <c r="AE222" s="138"/>
      <c r="AF222" s="138"/>
      <c r="AG222" s="138"/>
      <c r="AH222" s="138"/>
      <c r="AI222" s="138"/>
      <c r="AJ222" s="138"/>
      <c r="AK222" s="138"/>
      <c r="AL222" s="138"/>
      <c r="AM222" s="138" t="s">
        <v>117</v>
      </c>
      <c r="AN222" s="138" t="s">
        <v>212</v>
      </c>
      <c r="AO222" s="138" t="s">
        <v>213</v>
      </c>
      <c r="AP222" s="138"/>
      <c r="AQ222" s="138" t="s">
        <v>219</v>
      </c>
    </row>
    <row r="223" spans="1:43" ht="17.25" thickTop="1" thickBot="1" x14ac:dyDescent="0.3">
      <c r="B223" s="126" t="s">
        <v>15</v>
      </c>
      <c r="C223" s="127" t="s">
        <v>4</v>
      </c>
      <c r="D223" s="128">
        <v>46371</v>
      </c>
      <c r="E223" s="390" t="str">
        <f t="shared" si="4"/>
        <v>úterý</v>
      </c>
      <c r="F223" s="129">
        <v>0.625</v>
      </c>
      <c r="G223" s="130">
        <v>1</v>
      </c>
      <c r="H223" s="130">
        <v>1</v>
      </c>
      <c r="I223" s="470" t="s">
        <v>194</v>
      </c>
      <c r="J223" s="471"/>
      <c r="K223" s="138"/>
      <c r="L223" s="138"/>
      <c r="M223" s="138"/>
      <c r="N223" s="138"/>
      <c r="O223" s="138"/>
      <c r="P223" s="472"/>
      <c r="Q223" s="472"/>
      <c r="R223" s="473"/>
      <c r="S223" s="474"/>
      <c r="T223" s="475"/>
      <c r="U223" s="138"/>
      <c r="V223" s="138"/>
      <c r="W223" s="138"/>
      <c r="X223" s="138"/>
      <c r="Y223" s="476"/>
      <c r="Z223" s="138"/>
      <c r="AA223" s="138"/>
      <c r="AB223" s="138"/>
      <c r="AC223" s="138"/>
      <c r="AD223" s="138"/>
      <c r="AE223" s="138"/>
      <c r="AF223" s="138"/>
      <c r="AG223" s="138"/>
      <c r="AH223" s="138"/>
      <c r="AI223" s="138"/>
      <c r="AJ223" s="138"/>
      <c r="AK223" s="138"/>
      <c r="AL223" s="138"/>
      <c r="AM223" s="138" t="s">
        <v>236</v>
      </c>
      <c r="AN223" s="138" t="s">
        <v>258</v>
      </c>
      <c r="AO223" s="138" t="s">
        <v>209</v>
      </c>
      <c r="AP223" s="138"/>
      <c r="AQ223" s="138" t="s">
        <v>288</v>
      </c>
    </row>
    <row r="224" spans="1:43" ht="17.25" thickTop="1" thickBot="1" x14ac:dyDescent="0.3">
      <c r="B224" s="364" t="s">
        <v>9</v>
      </c>
      <c r="C224" s="365" t="s">
        <v>204</v>
      </c>
      <c r="D224" s="366">
        <v>46063</v>
      </c>
      <c r="E224" s="367" t="str">
        <f t="shared" si="4"/>
        <v>úterý</v>
      </c>
      <c r="F224" s="368">
        <v>0.79166666666666663</v>
      </c>
      <c r="G224" s="369">
        <v>1</v>
      </c>
      <c r="H224" s="369">
        <v>1</v>
      </c>
      <c r="I224" s="370" t="s">
        <v>98</v>
      </c>
      <c r="J224" s="371"/>
      <c r="K224" s="372"/>
      <c r="L224" s="372"/>
      <c r="M224" s="372"/>
      <c r="N224" s="372"/>
      <c r="O224" s="372"/>
      <c r="P224" s="373"/>
      <c r="Q224" s="373"/>
      <c r="R224" s="374"/>
      <c r="S224" s="375"/>
      <c r="T224" s="376"/>
      <c r="U224" s="372"/>
      <c r="V224" s="372"/>
      <c r="W224" s="372"/>
      <c r="X224" s="372"/>
      <c r="Y224" s="377"/>
      <c r="Z224" s="372"/>
      <c r="AA224" s="372"/>
      <c r="AB224" s="372"/>
      <c r="AC224" s="372"/>
      <c r="AD224" s="372"/>
      <c r="AE224" s="372"/>
      <c r="AF224" s="372"/>
      <c r="AG224" s="372"/>
      <c r="AH224" s="372"/>
      <c r="AI224" s="372"/>
      <c r="AJ224" s="372"/>
      <c r="AK224" s="372"/>
      <c r="AL224" s="372"/>
      <c r="AM224" s="372" t="s">
        <v>213</v>
      </c>
      <c r="AN224" s="372" t="s">
        <v>212</v>
      </c>
      <c r="AO224" s="372" t="s">
        <v>213</v>
      </c>
      <c r="AP224" s="372"/>
      <c r="AQ224" s="372" t="s">
        <v>271</v>
      </c>
    </row>
    <row r="225" spans="2:43" ht="17.25" thickTop="1" thickBot="1" x14ac:dyDescent="0.3">
      <c r="B225" s="364" t="s">
        <v>204</v>
      </c>
      <c r="C225" s="365" t="s">
        <v>9</v>
      </c>
      <c r="D225" s="366">
        <v>46066</v>
      </c>
      <c r="E225" s="367" t="str">
        <f t="shared" si="4"/>
        <v>pátek</v>
      </c>
      <c r="F225" s="368">
        <v>0.77083333333333337</v>
      </c>
      <c r="G225" s="369">
        <v>1</v>
      </c>
      <c r="H225" s="369">
        <v>1</v>
      </c>
      <c r="I225" s="370" t="s">
        <v>193</v>
      </c>
      <c r="J225" s="371"/>
      <c r="K225" s="372"/>
      <c r="L225" s="372"/>
      <c r="M225" s="372"/>
      <c r="N225" s="372"/>
      <c r="O225" s="372"/>
      <c r="P225" s="373"/>
      <c r="Q225" s="373"/>
      <c r="R225" s="374"/>
      <c r="S225" s="375"/>
      <c r="T225" s="376"/>
      <c r="U225" s="372"/>
      <c r="V225" s="372"/>
      <c r="W225" s="372"/>
      <c r="X225" s="372"/>
      <c r="Y225" s="377"/>
      <c r="Z225" s="372"/>
      <c r="AA225" s="372"/>
      <c r="AB225" s="372"/>
      <c r="AC225" s="372"/>
      <c r="AD225" s="372"/>
      <c r="AE225" s="372"/>
      <c r="AF225" s="372"/>
      <c r="AG225" s="372"/>
      <c r="AH225" s="372"/>
      <c r="AI225" s="372"/>
      <c r="AJ225" s="372"/>
      <c r="AK225" s="372"/>
      <c r="AL225" s="372"/>
      <c r="AM225" s="372" t="s">
        <v>212</v>
      </c>
      <c r="AN225" s="372" t="s">
        <v>219</v>
      </c>
      <c r="AO225" s="372" t="s">
        <v>207</v>
      </c>
      <c r="AP225" s="372"/>
      <c r="AQ225" s="372" t="s">
        <v>272</v>
      </c>
    </row>
    <row r="226" spans="2:43" ht="17.25" thickTop="1" thickBot="1" x14ac:dyDescent="0.3">
      <c r="B226" s="378" t="s">
        <v>9</v>
      </c>
      <c r="C226" s="379" t="s">
        <v>204</v>
      </c>
      <c r="D226" s="380">
        <v>46067</v>
      </c>
      <c r="E226" s="367" t="str">
        <f t="shared" si="4"/>
        <v>sobota</v>
      </c>
      <c r="F226" s="381">
        <v>0.75</v>
      </c>
      <c r="G226" s="369">
        <v>1</v>
      </c>
      <c r="H226" s="369">
        <v>1</v>
      </c>
      <c r="I226" s="382" t="s">
        <v>194</v>
      </c>
      <c r="J226" s="383"/>
      <c r="K226" s="384"/>
      <c r="L226" s="384"/>
      <c r="M226" s="384"/>
      <c r="N226" s="384"/>
      <c r="O226" s="384"/>
      <c r="P226" s="385"/>
      <c r="Q226" s="385"/>
      <c r="R226" s="386"/>
      <c r="S226" s="387"/>
      <c r="T226" s="388"/>
      <c r="U226" s="384"/>
      <c r="V226" s="384"/>
      <c r="W226" s="384"/>
      <c r="X226" s="384"/>
      <c r="Y226" s="389"/>
      <c r="Z226" s="384"/>
      <c r="AA226" s="384"/>
      <c r="AB226" s="384"/>
      <c r="AC226" s="384"/>
      <c r="AD226" s="384"/>
      <c r="AE226" s="384"/>
      <c r="AF226" s="384"/>
      <c r="AG226" s="384"/>
      <c r="AH226" s="384"/>
      <c r="AI226" s="384"/>
      <c r="AJ226" s="384"/>
      <c r="AK226" s="384"/>
      <c r="AL226" s="384"/>
      <c r="AM226" s="372" t="s">
        <v>221</v>
      </c>
      <c r="AN226" s="372" t="s">
        <v>207</v>
      </c>
      <c r="AO226" s="372" t="s">
        <v>236</v>
      </c>
      <c r="AP226" s="372"/>
      <c r="AQ226" s="372" t="s">
        <v>289</v>
      </c>
    </row>
    <row r="227" spans="2:43" ht="15.75" thickBot="1" x14ac:dyDescent="0.3">
      <c r="F227" s="9"/>
    </row>
    <row r="228" spans="2:43" ht="15.75" thickBot="1" x14ac:dyDescent="0.3">
      <c r="B228" s="481" t="s">
        <v>188</v>
      </c>
      <c r="C228" s="482"/>
      <c r="D228" s="482"/>
      <c r="E228" s="482"/>
      <c r="F228" s="482"/>
      <c r="G228" s="482"/>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3"/>
    </row>
    <row r="229" spans="2:43" ht="16.5" thickBot="1" x14ac:dyDescent="0.3">
      <c r="B229" s="113" t="s">
        <v>12</v>
      </c>
      <c r="C229" s="114" t="s">
        <v>9</v>
      </c>
      <c r="D229" s="115">
        <v>46070</v>
      </c>
      <c r="E229" s="390" t="str">
        <f t="shared" ref="E229:E240" si="5">TEXT(D229,"dddd")</f>
        <v>úterý</v>
      </c>
      <c r="F229" s="116">
        <v>0.79166666666666663</v>
      </c>
      <c r="G229" s="117">
        <v>1</v>
      </c>
      <c r="H229" s="117">
        <v>1</v>
      </c>
      <c r="I229" s="118" t="s">
        <v>190</v>
      </c>
      <c r="J229" s="119"/>
      <c r="K229" s="120"/>
      <c r="L229" s="120"/>
      <c r="M229" s="120"/>
      <c r="N229" s="120"/>
      <c r="O229" s="120"/>
      <c r="P229" s="35"/>
      <c r="Q229" s="35"/>
      <c r="R229" s="121"/>
      <c r="S229" s="122"/>
      <c r="T229" s="123"/>
      <c r="U229" s="124"/>
      <c r="V229" s="124"/>
      <c r="W229" s="124"/>
      <c r="X229" s="124"/>
      <c r="Y229" s="125"/>
      <c r="Z229" s="124"/>
      <c r="AA229" s="124"/>
      <c r="AB229" s="124"/>
      <c r="AC229" s="124"/>
      <c r="AD229" s="124"/>
      <c r="AE229" s="124"/>
      <c r="AF229" s="124"/>
      <c r="AG229" s="124"/>
      <c r="AH229" s="124"/>
      <c r="AI229" s="124"/>
      <c r="AJ229" s="124"/>
      <c r="AK229" s="120"/>
      <c r="AL229" s="120"/>
      <c r="AM229" s="138" t="s">
        <v>236</v>
      </c>
      <c r="AN229" s="138" t="s">
        <v>210</v>
      </c>
      <c r="AO229" s="138" t="s">
        <v>246</v>
      </c>
      <c r="AP229" s="138"/>
      <c r="AQ229" s="138" t="s">
        <v>260</v>
      </c>
    </row>
    <row r="230" spans="2:43" ht="17.25" thickTop="1" thickBot="1" x14ac:dyDescent="0.3">
      <c r="B230" s="126" t="s">
        <v>9</v>
      </c>
      <c r="C230" s="127" t="s">
        <v>12</v>
      </c>
      <c r="D230" s="115">
        <v>46073</v>
      </c>
      <c r="E230" s="390" t="str">
        <f t="shared" si="5"/>
        <v>pátek</v>
      </c>
      <c r="F230" s="129">
        <v>0.66666666666666663</v>
      </c>
      <c r="G230" s="130">
        <v>1</v>
      </c>
      <c r="H230" s="130">
        <v>1</v>
      </c>
      <c r="I230" s="118" t="s">
        <v>191</v>
      </c>
      <c r="J230" s="131"/>
      <c r="K230" s="110"/>
      <c r="L230" s="110"/>
      <c r="M230" s="110"/>
      <c r="N230" s="110"/>
      <c r="O230" s="110"/>
      <c r="P230" s="132"/>
      <c r="Q230" s="132"/>
      <c r="R230" s="133"/>
      <c r="S230" s="134"/>
      <c r="T230" s="135"/>
      <c r="U230" s="136"/>
      <c r="V230" s="136"/>
      <c r="W230" s="136"/>
      <c r="X230" s="136"/>
      <c r="Y230" s="137"/>
      <c r="Z230" s="136"/>
      <c r="AA230" s="136"/>
      <c r="AB230" s="136"/>
      <c r="AC230" s="136"/>
      <c r="AD230" s="136"/>
      <c r="AE230" s="136"/>
      <c r="AF230" s="136"/>
      <c r="AG230" s="136"/>
      <c r="AH230" s="136"/>
      <c r="AI230" s="136"/>
      <c r="AJ230" s="136"/>
      <c r="AK230" s="110"/>
      <c r="AL230" s="110"/>
      <c r="AM230" s="138" t="s">
        <v>234</v>
      </c>
      <c r="AN230" s="138" t="s">
        <v>207</v>
      </c>
      <c r="AO230" s="138" t="s">
        <v>226</v>
      </c>
      <c r="AP230" s="138"/>
      <c r="AQ230" s="138" t="s">
        <v>290</v>
      </c>
    </row>
    <row r="231" spans="2:43" ht="17.25" thickTop="1" thickBot="1" x14ac:dyDescent="0.3">
      <c r="B231" s="126" t="s">
        <v>12</v>
      </c>
      <c r="C231" s="127" t="s">
        <v>9</v>
      </c>
      <c r="D231" s="115"/>
      <c r="E231" s="390" t="str">
        <f t="shared" si="5"/>
        <v>sobota</v>
      </c>
      <c r="F231" s="129"/>
      <c r="G231" s="130"/>
      <c r="H231" s="130"/>
      <c r="I231" s="118" t="s">
        <v>192</v>
      </c>
      <c r="J231" s="131"/>
      <c r="K231" s="110"/>
      <c r="L231" s="110"/>
      <c r="M231" s="110"/>
      <c r="N231" s="110"/>
      <c r="O231" s="110"/>
      <c r="P231" s="132"/>
      <c r="Q231" s="132"/>
      <c r="R231" s="133"/>
      <c r="S231" s="134"/>
      <c r="T231" s="135"/>
      <c r="U231" s="136"/>
      <c r="V231" s="136"/>
      <c r="W231" s="136"/>
      <c r="X231" s="136"/>
      <c r="Y231" s="137"/>
      <c r="Z231" s="136"/>
      <c r="AA231" s="136"/>
      <c r="AB231" s="136"/>
      <c r="AC231" s="136"/>
      <c r="AD231" s="136"/>
      <c r="AE231" s="136"/>
      <c r="AF231" s="136"/>
      <c r="AG231" s="136"/>
      <c r="AH231" s="136"/>
      <c r="AI231" s="136"/>
      <c r="AJ231" s="136"/>
      <c r="AK231" s="110"/>
      <c r="AL231" s="110"/>
      <c r="AM231" s="138"/>
      <c r="AN231" s="138"/>
      <c r="AO231" s="138"/>
      <c r="AP231" s="138"/>
      <c r="AQ231" s="138"/>
    </row>
    <row r="232" spans="2:43" ht="17.25" thickTop="1" thickBot="1" x14ac:dyDescent="0.3">
      <c r="B232" s="139" t="s">
        <v>7</v>
      </c>
      <c r="C232" s="140" t="s">
        <v>15</v>
      </c>
      <c r="D232" s="477">
        <v>46070</v>
      </c>
      <c r="E232" s="142" t="str">
        <f t="shared" si="5"/>
        <v>úterý</v>
      </c>
      <c r="F232" s="143">
        <v>0.77083333333333337</v>
      </c>
      <c r="G232" s="144">
        <v>1</v>
      </c>
      <c r="H232" s="144">
        <v>1</v>
      </c>
      <c r="I232" s="478" t="s">
        <v>190</v>
      </c>
      <c r="J232" s="146"/>
      <c r="K232" s="111"/>
      <c r="L232" s="111"/>
      <c r="M232" s="111"/>
      <c r="N232" s="111"/>
      <c r="O232" s="111"/>
      <c r="P232" s="147"/>
      <c r="Q232" s="147"/>
      <c r="R232" s="148"/>
      <c r="S232" s="149"/>
      <c r="T232" s="150"/>
      <c r="U232" s="151"/>
      <c r="V232" s="151"/>
      <c r="W232" s="151"/>
      <c r="X232" s="151"/>
      <c r="Y232" s="152"/>
      <c r="Z232" s="151"/>
      <c r="AA232" s="151"/>
      <c r="AB232" s="151"/>
      <c r="AC232" s="151"/>
      <c r="AD232" s="151"/>
      <c r="AE232" s="151"/>
      <c r="AF232" s="151"/>
      <c r="AG232" s="151"/>
      <c r="AH232" s="151"/>
      <c r="AI232" s="151"/>
      <c r="AJ232" s="151"/>
      <c r="AK232" s="111"/>
      <c r="AL232" s="111"/>
      <c r="AM232" s="153" t="s">
        <v>213</v>
      </c>
      <c r="AN232" s="153" t="s">
        <v>212</v>
      </c>
      <c r="AO232" s="153" t="s">
        <v>246</v>
      </c>
      <c r="AP232" s="153"/>
      <c r="AQ232" s="153" t="s">
        <v>218</v>
      </c>
    </row>
    <row r="233" spans="2:43" ht="17.25" thickTop="1" thickBot="1" x14ac:dyDescent="0.3">
      <c r="B233" s="139" t="s">
        <v>15</v>
      </c>
      <c r="C233" s="140" t="s">
        <v>7</v>
      </c>
      <c r="D233" s="141">
        <v>46073</v>
      </c>
      <c r="E233" s="142" t="str">
        <f t="shared" si="5"/>
        <v>pátek</v>
      </c>
      <c r="F233" s="143">
        <v>0.75</v>
      </c>
      <c r="G233" s="144">
        <v>1</v>
      </c>
      <c r="H233" s="144">
        <v>1</v>
      </c>
      <c r="I233" s="145" t="s">
        <v>191</v>
      </c>
      <c r="J233" s="146"/>
      <c r="K233" s="111"/>
      <c r="L233" s="111"/>
      <c r="M233" s="111"/>
      <c r="N233" s="111"/>
      <c r="O233" s="111"/>
      <c r="P233" s="147"/>
      <c r="Q233" s="147"/>
      <c r="R233" s="148"/>
      <c r="S233" s="149"/>
      <c r="T233" s="150"/>
      <c r="U233" s="151"/>
      <c r="V233" s="151"/>
      <c r="W233" s="151"/>
      <c r="X233" s="151"/>
      <c r="Y233" s="152"/>
      <c r="Z233" s="151"/>
      <c r="AA233" s="151"/>
      <c r="AB233" s="151"/>
      <c r="AC233" s="151"/>
      <c r="AD233" s="151"/>
      <c r="AE233" s="151"/>
      <c r="AF233" s="151"/>
      <c r="AG233" s="151"/>
      <c r="AH233" s="151"/>
      <c r="AI233" s="151"/>
      <c r="AJ233" s="151"/>
      <c r="AK233" s="111"/>
      <c r="AL233" s="111"/>
      <c r="AM233" s="153" t="s">
        <v>212</v>
      </c>
      <c r="AN233" s="153" t="s">
        <v>206</v>
      </c>
      <c r="AO233" s="153" t="s">
        <v>221</v>
      </c>
      <c r="AP233" s="153"/>
      <c r="AQ233" s="153" t="s">
        <v>291</v>
      </c>
    </row>
    <row r="234" spans="2:43" ht="17.25" thickTop="1" thickBot="1" x14ac:dyDescent="0.3">
      <c r="B234" s="139" t="s">
        <v>7</v>
      </c>
      <c r="C234" s="140" t="s">
        <v>15</v>
      </c>
      <c r="D234" s="141"/>
      <c r="E234" s="142" t="str">
        <f t="shared" si="5"/>
        <v>sobota</v>
      </c>
      <c r="F234" s="143"/>
      <c r="G234" s="144"/>
      <c r="H234" s="144"/>
      <c r="I234" s="145" t="s">
        <v>192</v>
      </c>
      <c r="J234" s="146"/>
      <c r="K234" s="111"/>
      <c r="L234" s="111"/>
      <c r="M234" s="111"/>
      <c r="N234" s="111"/>
      <c r="O234" s="111"/>
      <c r="P234" s="147"/>
      <c r="Q234" s="147"/>
      <c r="R234" s="148"/>
      <c r="S234" s="149"/>
      <c r="T234" s="150"/>
      <c r="U234" s="151"/>
      <c r="V234" s="151"/>
      <c r="W234" s="151"/>
      <c r="X234" s="151"/>
      <c r="Y234" s="152"/>
      <c r="Z234" s="151"/>
      <c r="AA234" s="151"/>
      <c r="AB234" s="151"/>
      <c r="AC234" s="151"/>
      <c r="AD234" s="151"/>
      <c r="AE234" s="151"/>
      <c r="AF234" s="151"/>
      <c r="AG234" s="151"/>
      <c r="AH234" s="151"/>
      <c r="AI234" s="151"/>
      <c r="AJ234" s="151"/>
      <c r="AK234" s="111"/>
      <c r="AL234" s="111"/>
      <c r="AM234" s="153"/>
      <c r="AN234" s="153"/>
      <c r="AO234" s="153"/>
      <c r="AP234" s="153"/>
      <c r="AQ234" s="153"/>
    </row>
    <row r="235" spans="2:43" ht="17.25" thickTop="1" thickBot="1" x14ac:dyDescent="0.3">
      <c r="B235" s="356" t="s">
        <v>14</v>
      </c>
      <c r="C235" s="223" t="s">
        <v>2</v>
      </c>
      <c r="D235" s="331">
        <v>46070</v>
      </c>
      <c r="E235" s="67" t="str">
        <f t="shared" si="5"/>
        <v>úterý</v>
      </c>
      <c r="F235" s="334">
        <v>0.75</v>
      </c>
      <c r="G235" s="184">
        <v>1</v>
      </c>
      <c r="H235" s="184">
        <v>1</v>
      </c>
      <c r="I235" s="89" t="s">
        <v>190</v>
      </c>
      <c r="J235" s="69"/>
      <c r="K235" s="68"/>
      <c r="L235" s="68"/>
      <c r="M235" s="68"/>
      <c r="N235" s="68"/>
      <c r="O235" s="68"/>
      <c r="P235" s="70"/>
      <c r="Q235" s="70"/>
      <c r="R235" s="185"/>
      <c r="S235" s="186"/>
      <c r="T235" s="187"/>
      <c r="U235" s="71"/>
      <c r="V235" s="71"/>
      <c r="W235" s="71"/>
      <c r="X235" s="71"/>
      <c r="Y235" s="72"/>
      <c r="Z235" s="71"/>
      <c r="AA235" s="71"/>
      <c r="AB235" s="71"/>
      <c r="AC235" s="71"/>
      <c r="AD235" s="71"/>
      <c r="AE235" s="71"/>
      <c r="AF235" s="71"/>
      <c r="AG235" s="71"/>
      <c r="AH235" s="71"/>
      <c r="AI235" s="71"/>
      <c r="AJ235" s="71"/>
      <c r="AK235" s="68"/>
      <c r="AL235" s="68"/>
      <c r="AM235" s="73" t="s">
        <v>117</v>
      </c>
      <c r="AN235" s="73" t="s">
        <v>210</v>
      </c>
      <c r="AO235" s="73" t="s">
        <v>207</v>
      </c>
      <c r="AP235" s="73"/>
      <c r="AQ235" s="73" t="s">
        <v>249</v>
      </c>
    </row>
    <row r="236" spans="2:43" ht="17.25" thickTop="1" thickBot="1" x14ac:dyDescent="0.3">
      <c r="B236" s="356" t="s">
        <v>2</v>
      </c>
      <c r="C236" s="223" t="s">
        <v>14</v>
      </c>
      <c r="D236" s="331">
        <v>46073</v>
      </c>
      <c r="E236" s="67" t="str">
        <f t="shared" si="5"/>
        <v>pátek</v>
      </c>
      <c r="F236" s="334">
        <v>0.75</v>
      </c>
      <c r="G236" s="184">
        <v>1</v>
      </c>
      <c r="H236" s="184">
        <v>1</v>
      </c>
      <c r="I236" s="89" t="s">
        <v>191</v>
      </c>
      <c r="J236" s="69"/>
      <c r="K236" s="68"/>
      <c r="L236" s="68"/>
      <c r="M236" s="68"/>
      <c r="N236" s="68"/>
      <c r="O236" s="68"/>
      <c r="P236" s="70"/>
      <c r="Q236" s="70"/>
      <c r="R236" s="185"/>
      <c r="S236" s="186"/>
      <c r="T236" s="187"/>
      <c r="U236" s="71"/>
      <c r="V236" s="71"/>
      <c r="W236" s="71"/>
      <c r="X236" s="71"/>
      <c r="Y236" s="72"/>
      <c r="Z236" s="71"/>
      <c r="AA236" s="71"/>
      <c r="AB236" s="71"/>
      <c r="AC236" s="71"/>
      <c r="AD236" s="71"/>
      <c r="AE236" s="71"/>
      <c r="AF236" s="71"/>
      <c r="AG236" s="71"/>
      <c r="AH236" s="71"/>
      <c r="AI236" s="71"/>
      <c r="AJ236" s="71"/>
      <c r="AK236" s="68"/>
      <c r="AL236" s="68"/>
      <c r="AM236" s="73" t="s">
        <v>206</v>
      </c>
      <c r="AN236" s="73" t="s">
        <v>236</v>
      </c>
      <c r="AO236" s="73" t="s">
        <v>212</v>
      </c>
      <c r="AP236" s="73"/>
      <c r="AQ236" s="73" t="s">
        <v>249</v>
      </c>
    </row>
    <row r="237" spans="2:43" ht="17.25" thickTop="1" thickBot="1" x14ac:dyDescent="0.3">
      <c r="B237" s="356" t="s">
        <v>14</v>
      </c>
      <c r="C237" s="223" t="s">
        <v>2</v>
      </c>
      <c r="D237" s="331">
        <v>44734</v>
      </c>
      <c r="E237" s="67" t="str">
        <f t="shared" si="5"/>
        <v>středa</v>
      </c>
      <c r="F237" s="334">
        <v>0.66666666666666663</v>
      </c>
      <c r="G237" s="184">
        <v>1</v>
      </c>
      <c r="H237" s="184">
        <v>1</v>
      </c>
      <c r="I237" s="89" t="s">
        <v>192</v>
      </c>
      <c r="J237" s="69"/>
      <c r="K237" s="68"/>
      <c r="L237" s="68"/>
      <c r="M237" s="68"/>
      <c r="N237" s="68"/>
      <c r="O237" s="68"/>
      <c r="P237" s="70"/>
      <c r="Q237" s="70"/>
      <c r="R237" s="185"/>
      <c r="S237" s="186"/>
      <c r="T237" s="187"/>
      <c r="U237" s="71"/>
      <c r="V237" s="71"/>
      <c r="W237" s="71"/>
      <c r="X237" s="71"/>
      <c r="Y237" s="72"/>
      <c r="Z237" s="71"/>
      <c r="AA237" s="71"/>
      <c r="AB237" s="71"/>
      <c r="AC237" s="71"/>
      <c r="AD237" s="71"/>
      <c r="AE237" s="71"/>
      <c r="AF237" s="71"/>
      <c r="AG237" s="71"/>
      <c r="AH237" s="71"/>
      <c r="AI237" s="71"/>
      <c r="AJ237" s="71"/>
      <c r="AK237" s="68"/>
      <c r="AL237" s="68"/>
      <c r="AM237" s="73" t="s">
        <v>212</v>
      </c>
      <c r="AN237" s="73" t="s">
        <v>214</v>
      </c>
      <c r="AO237" s="73" t="s">
        <v>209</v>
      </c>
      <c r="AP237" s="73"/>
      <c r="AQ237" s="73" t="s">
        <v>293</v>
      </c>
    </row>
    <row r="238" spans="2:43" ht="17.25" thickTop="1" thickBot="1" x14ac:dyDescent="0.3">
      <c r="B238" s="154" t="s">
        <v>11</v>
      </c>
      <c r="C238" s="60" t="s">
        <v>6</v>
      </c>
      <c r="D238" s="86">
        <v>46070</v>
      </c>
      <c r="E238" s="242" t="str">
        <f t="shared" si="5"/>
        <v>úterý</v>
      </c>
      <c r="F238" s="87">
        <v>0.78125</v>
      </c>
      <c r="G238" s="88">
        <v>1</v>
      </c>
      <c r="H238" s="88">
        <v>1</v>
      </c>
      <c r="I238" s="74" t="s">
        <v>190</v>
      </c>
      <c r="J238" s="62"/>
      <c r="K238" s="61"/>
      <c r="L238" s="61"/>
      <c r="M238" s="61"/>
      <c r="N238" s="61"/>
      <c r="O238" s="61"/>
      <c r="P238" s="63"/>
      <c r="Q238" s="63"/>
      <c r="R238" s="102"/>
      <c r="S238" s="103"/>
      <c r="T238" s="104"/>
      <c r="U238" s="64"/>
      <c r="V238" s="64"/>
      <c r="W238" s="64"/>
      <c r="X238" s="64"/>
      <c r="Y238" s="65"/>
      <c r="Z238" s="64"/>
      <c r="AA238" s="64"/>
      <c r="AB238" s="64"/>
      <c r="AC238" s="64"/>
      <c r="AD238" s="64"/>
      <c r="AE238" s="64"/>
      <c r="AF238" s="64"/>
      <c r="AG238" s="64"/>
      <c r="AH238" s="64"/>
      <c r="AI238" s="64"/>
      <c r="AJ238" s="64"/>
      <c r="AK238" s="61"/>
      <c r="AL238" s="61"/>
      <c r="AM238" s="66" t="s">
        <v>212</v>
      </c>
      <c r="AN238" s="66" t="s">
        <v>234</v>
      </c>
      <c r="AO238" s="66" t="s">
        <v>219</v>
      </c>
      <c r="AP238" s="66"/>
      <c r="AQ238" s="66" t="s">
        <v>235</v>
      </c>
    </row>
    <row r="239" spans="2:43" ht="17.25" thickTop="1" thickBot="1" x14ac:dyDescent="0.3">
      <c r="B239" s="154" t="s">
        <v>6</v>
      </c>
      <c r="C239" s="60" t="s">
        <v>11</v>
      </c>
      <c r="D239" s="86">
        <v>46072</v>
      </c>
      <c r="E239" s="242" t="str">
        <f t="shared" si="5"/>
        <v>čtvrtek</v>
      </c>
      <c r="F239" s="87">
        <v>0.80208333333333337</v>
      </c>
      <c r="G239" s="88">
        <v>1</v>
      </c>
      <c r="H239" s="88">
        <v>1</v>
      </c>
      <c r="I239" s="74" t="s">
        <v>191</v>
      </c>
      <c r="J239" s="62"/>
      <c r="K239" s="61"/>
      <c r="L239" s="61"/>
      <c r="M239" s="61"/>
      <c r="N239" s="61"/>
      <c r="O239" s="61"/>
      <c r="P239" s="63"/>
      <c r="Q239" s="63"/>
      <c r="R239" s="102"/>
      <c r="S239" s="103"/>
      <c r="T239" s="104"/>
      <c r="U239" s="64"/>
      <c r="V239" s="64"/>
      <c r="W239" s="64"/>
      <c r="X239" s="64"/>
      <c r="Y239" s="65"/>
      <c r="Z239" s="64"/>
      <c r="AA239" s="64"/>
      <c r="AB239" s="64"/>
      <c r="AC239" s="64"/>
      <c r="AD239" s="64"/>
      <c r="AE239" s="64"/>
      <c r="AF239" s="64"/>
      <c r="AG239" s="64"/>
      <c r="AH239" s="64"/>
      <c r="AI239" s="64"/>
      <c r="AJ239" s="64"/>
      <c r="AK239" s="61"/>
      <c r="AL239" s="61"/>
      <c r="AM239" s="66" t="s">
        <v>221</v>
      </c>
      <c r="AN239" s="66" t="s">
        <v>212</v>
      </c>
      <c r="AO239" s="66" t="s">
        <v>212</v>
      </c>
      <c r="AP239" s="66"/>
      <c r="AQ239" s="66" t="s">
        <v>251</v>
      </c>
    </row>
    <row r="240" spans="2:43" ht="17.25" thickTop="1" thickBot="1" x14ac:dyDescent="0.3">
      <c r="B240" s="155" t="s">
        <v>11</v>
      </c>
      <c r="C240" s="101" t="s">
        <v>6</v>
      </c>
      <c r="D240" s="86">
        <v>46074</v>
      </c>
      <c r="E240" s="242" t="str">
        <f t="shared" si="5"/>
        <v>sobota</v>
      </c>
      <c r="F240" s="157">
        <v>0.73958333333333337</v>
      </c>
      <c r="G240" s="88">
        <v>1</v>
      </c>
      <c r="H240" s="88">
        <v>1</v>
      </c>
      <c r="I240" s="158" t="s">
        <v>192</v>
      </c>
      <c r="J240" s="159"/>
      <c r="K240" s="160"/>
      <c r="L240" s="160"/>
      <c r="M240" s="160"/>
      <c r="N240" s="160"/>
      <c r="O240" s="160"/>
      <c r="P240" s="161"/>
      <c r="Q240" s="161"/>
      <c r="R240" s="162"/>
      <c r="S240" s="163"/>
      <c r="T240" s="164"/>
      <c r="U240" s="165"/>
      <c r="V240" s="165"/>
      <c r="W240" s="165"/>
      <c r="X240" s="165"/>
      <c r="Y240" s="166"/>
      <c r="Z240" s="165"/>
      <c r="AA240" s="165"/>
      <c r="AB240" s="165"/>
      <c r="AC240" s="165"/>
      <c r="AD240" s="165"/>
      <c r="AE240" s="165"/>
      <c r="AF240" s="165"/>
      <c r="AG240" s="165"/>
      <c r="AH240" s="165"/>
      <c r="AI240" s="165"/>
      <c r="AJ240" s="165"/>
      <c r="AK240" s="160"/>
      <c r="AL240" s="160"/>
      <c r="AM240" s="66" t="s">
        <v>117</v>
      </c>
      <c r="AN240" s="66" t="s">
        <v>207</v>
      </c>
      <c r="AO240" s="66" t="s">
        <v>219</v>
      </c>
      <c r="AP240" s="66"/>
      <c r="AQ240" s="66" t="s">
        <v>292</v>
      </c>
    </row>
    <row r="241" spans="2:52" ht="15.75" thickBot="1" x14ac:dyDescent="0.3"/>
    <row r="242" spans="2:52" ht="15.75" thickBot="1" x14ac:dyDescent="0.3">
      <c r="B242" s="481" t="s">
        <v>189</v>
      </c>
      <c r="C242" s="482"/>
      <c r="D242" s="482"/>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3"/>
    </row>
    <row r="243" spans="2:52" ht="16.5" thickBot="1" x14ac:dyDescent="0.3">
      <c r="B243" s="113" t="s">
        <v>7</v>
      </c>
      <c r="C243" s="114" t="s">
        <v>14</v>
      </c>
      <c r="D243" s="115">
        <v>46080</v>
      </c>
      <c r="E243" s="390" t="str">
        <f t="shared" ref="E243:E252" si="6">TEXT(D243,"dddd")</f>
        <v>pátek</v>
      </c>
      <c r="F243" s="116"/>
      <c r="G243" s="117"/>
      <c r="H243" s="117"/>
      <c r="I243" s="118" t="s">
        <v>22</v>
      </c>
      <c r="J243" s="119"/>
      <c r="K243" s="120"/>
      <c r="L243" s="120"/>
      <c r="M243" s="120"/>
      <c r="N243" s="120"/>
      <c r="O243" s="120"/>
      <c r="P243" s="35"/>
      <c r="Q243" s="35"/>
      <c r="R243" s="121"/>
      <c r="S243" s="122"/>
      <c r="T243" s="123"/>
      <c r="U243" s="124"/>
      <c r="V243" s="124"/>
      <c r="W243" s="124"/>
      <c r="X243" s="124"/>
      <c r="Y243" s="125"/>
      <c r="Z243" s="124"/>
      <c r="AA243" s="124"/>
      <c r="AB243" s="124"/>
      <c r="AC243" s="124"/>
      <c r="AD243" s="124"/>
      <c r="AE243" s="124"/>
      <c r="AF243" s="124"/>
      <c r="AG243" s="124"/>
      <c r="AH243" s="124"/>
      <c r="AI243" s="124"/>
      <c r="AJ243" s="124"/>
      <c r="AK243" s="120"/>
      <c r="AL243" s="391"/>
      <c r="AM243" s="138"/>
      <c r="AN243" s="138"/>
      <c r="AO243" s="138"/>
      <c r="AP243" s="138"/>
      <c r="AQ243" s="138"/>
    </row>
    <row r="244" spans="2:52" ht="17.25" thickTop="1" thickBot="1" x14ac:dyDescent="0.3">
      <c r="B244" s="154" t="s">
        <v>14</v>
      </c>
      <c r="C244" s="60" t="s">
        <v>7</v>
      </c>
      <c r="D244" s="86">
        <v>46082</v>
      </c>
      <c r="E244" s="242" t="str">
        <f t="shared" si="6"/>
        <v>neděle</v>
      </c>
      <c r="F244" s="87"/>
      <c r="G244" s="88"/>
      <c r="H244" s="88"/>
      <c r="I244" s="502" t="s">
        <v>122</v>
      </c>
      <c r="J244" s="62"/>
      <c r="K244" s="61"/>
      <c r="L244" s="61"/>
      <c r="M244" s="61"/>
      <c r="N244" s="61"/>
      <c r="O244" s="61"/>
      <c r="P244" s="63"/>
      <c r="Q244" s="63"/>
      <c r="R244" s="102"/>
      <c r="S244" s="103"/>
      <c r="T244" s="104"/>
      <c r="U244" s="64"/>
      <c r="V244" s="64"/>
      <c r="W244" s="64"/>
      <c r="X244" s="64"/>
      <c r="Y244" s="65"/>
      <c r="Z244" s="64"/>
      <c r="AA244" s="64"/>
      <c r="AB244" s="64"/>
      <c r="AC244" s="64"/>
      <c r="AD244" s="64"/>
      <c r="AE244" s="64"/>
      <c r="AF244" s="64"/>
      <c r="AG244" s="64"/>
      <c r="AH244" s="64"/>
      <c r="AI244" s="64"/>
      <c r="AJ244" s="64"/>
      <c r="AK244" s="61"/>
      <c r="AL244" s="61"/>
      <c r="AM244" s="66"/>
      <c r="AN244" s="66"/>
      <c r="AO244" s="66"/>
      <c r="AP244" s="66"/>
      <c r="AQ244" s="66"/>
    </row>
    <row r="245" spans="2:52" ht="17.25" thickTop="1" thickBot="1" x14ac:dyDescent="0.3">
      <c r="B245" s="364" t="s">
        <v>7</v>
      </c>
      <c r="C245" s="365" t="s">
        <v>14</v>
      </c>
      <c r="D245" s="366">
        <v>46084</v>
      </c>
      <c r="E245" s="367" t="str">
        <f t="shared" si="6"/>
        <v>úterý</v>
      </c>
      <c r="F245" s="368"/>
      <c r="G245" s="369"/>
      <c r="H245" s="369"/>
      <c r="I245" s="503" t="s">
        <v>38</v>
      </c>
      <c r="J245" s="504"/>
      <c r="K245" s="505"/>
      <c r="L245" s="505"/>
      <c r="M245" s="505"/>
      <c r="N245" s="505"/>
      <c r="O245" s="505"/>
      <c r="P245" s="506"/>
      <c r="Q245" s="506"/>
      <c r="R245" s="507"/>
      <c r="S245" s="508"/>
      <c r="T245" s="509"/>
      <c r="U245" s="510"/>
      <c r="V245" s="510"/>
      <c r="W245" s="510"/>
      <c r="X245" s="510"/>
      <c r="Y245" s="511"/>
      <c r="Z245" s="510"/>
      <c r="AA245" s="510"/>
      <c r="AB245" s="510"/>
      <c r="AC245" s="510"/>
      <c r="AD245" s="510"/>
      <c r="AE245" s="510"/>
      <c r="AF245" s="510"/>
      <c r="AG245" s="510"/>
      <c r="AH245" s="510"/>
      <c r="AI245" s="510"/>
      <c r="AJ245" s="510"/>
      <c r="AK245" s="505"/>
      <c r="AL245" s="505"/>
      <c r="AM245" s="372"/>
      <c r="AN245" s="372"/>
      <c r="AO245" s="372"/>
      <c r="AP245" s="372"/>
      <c r="AQ245" s="372"/>
    </row>
    <row r="246" spans="2:52" ht="17.25" thickTop="1" thickBot="1" x14ac:dyDescent="0.3">
      <c r="B246" s="139" t="s">
        <v>14</v>
      </c>
      <c r="C246" s="140" t="s">
        <v>7</v>
      </c>
      <c r="D246" s="141">
        <v>46087</v>
      </c>
      <c r="E246" s="142" t="str">
        <f t="shared" si="6"/>
        <v>pátek</v>
      </c>
      <c r="F246" s="143"/>
      <c r="G246" s="144"/>
      <c r="H246" s="144"/>
      <c r="I246" s="145" t="s">
        <v>127</v>
      </c>
      <c r="J246" s="146"/>
      <c r="K246" s="111"/>
      <c r="L246" s="111"/>
      <c r="M246" s="111"/>
      <c r="N246" s="111"/>
      <c r="O246" s="111"/>
      <c r="P246" s="147"/>
      <c r="Q246" s="147"/>
      <c r="R246" s="148"/>
      <c r="S246" s="149"/>
      <c r="T246" s="150"/>
      <c r="U246" s="151"/>
      <c r="V246" s="151"/>
      <c r="W246" s="151"/>
      <c r="X246" s="151"/>
      <c r="Y246" s="152"/>
      <c r="Z246" s="151"/>
      <c r="AA246" s="151"/>
      <c r="AB246" s="151"/>
      <c r="AC246" s="151"/>
      <c r="AD246" s="151"/>
      <c r="AE246" s="151"/>
      <c r="AF246" s="151"/>
      <c r="AG246" s="151"/>
      <c r="AH246" s="151"/>
      <c r="AI246" s="151"/>
      <c r="AJ246" s="151"/>
      <c r="AK246" s="111"/>
      <c r="AL246" s="111"/>
      <c r="AM246" s="153"/>
      <c r="AN246" s="153"/>
      <c r="AO246" s="153"/>
      <c r="AP246" s="153"/>
      <c r="AQ246" s="153"/>
    </row>
    <row r="247" spans="2:52" ht="17.25" thickTop="1" thickBot="1" x14ac:dyDescent="0.3">
      <c r="B247" s="512" t="s">
        <v>7</v>
      </c>
      <c r="C247" s="239" t="s">
        <v>14</v>
      </c>
      <c r="D247" s="306">
        <v>46089</v>
      </c>
      <c r="E247" s="230" t="str">
        <f t="shared" si="6"/>
        <v>neděle</v>
      </c>
      <c r="F247" s="417"/>
      <c r="G247" s="418"/>
      <c r="H247" s="418"/>
      <c r="I247" s="428" t="s">
        <v>99</v>
      </c>
      <c r="J247" s="232"/>
      <c r="K247" s="231"/>
      <c r="L247" s="231"/>
      <c r="M247" s="231"/>
      <c r="N247" s="231"/>
      <c r="O247" s="231"/>
      <c r="P247" s="233"/>
      <c r="Q247" s="233"/>
      <c r="R247" s="303"/>
      <c r="S247" s="304"/>
      <c r="T247" s="305"/>
      <c r="U247" s="237"/>
      <c r="V247" s="237"/>
      <c r="W247" s="237"/>
      <c r="X247" s="237"/>
      <c r="Y247" s="238"/>
      <c r="Z247" s="237"/>
      <c r="AA247" s="237"/>
      <c r="AB247" s="237"/>
      <c r="AC247" s="237"/>
      <c r="AD247" s="237"/>
      <c r="AE247" s="237"/>
      <c r="AF247" s="237"/>
      <c r="AG247" s="237"/>
      <c r="AH247" s="237"/>
      <c r="AI247" s="237"/>
      <c r="AJ247" s="237"/>
      <c r="AK247" s="231"/>
      <c r="AL247" s="231"/>
      <c r="AM247" s="399"/>
      <c r="AN247" s="399"/>
      <c r="AO247" s="399"/>
      <c r="AP247" s="399"/>
      <c r="AQ247" s="399"/>
      <c r="AW247" s="480"/>
      <c r="AX247" s="480"/>
      <c r="AY247" s="480"/>
      <c r="AZ247" s="480"/>
    </row>
    <row r="248" spans="2:52" ht="17.25" thickTop="1" thickBot="1" x14ac:dyDescent="0.3">
      <c r="B248" s="113" t="s">
        <v>12</v>
      </c>
      <c r="C248" s="114" t="s">
        <v>11</v>
      </c>
      <c r="D248" s="115">
        <v>46080</v>
      </c>
      <c r="E248" s="390" t="str">
        <f t="shared" si="6"/>
        <v>pátek</v>
      </c>
      <c r="F248" s="116"/>
      <c r="G248" s="117"/>
      <c r="H248" s="117"/>
      <c r="I248" s="118" t="s">
        <v>22</v>
      </c>
      <c r="J248" s="119"/>
      <c r="K248" s="120"/>
      <c r="L248" s="120"/>
      <c r="M248" s="120"/>
      <c r="N248" s="120"/>
      <c r="O248" s="120"/>
      <c r="P248" s="35"/>
      <c r="Q248" s="35"/>
      <c r="R248" s="121"/>
      <c r="S248" s="122"/>
      <c r="T248" s="123"/>
      <c r="U248" s="124"/>
      <c r="V248" s="124"/>
      <c r="W248" s="124"/>
      <c r="X248" s="124"/>
      <c r="Y248" s="125"/>
      <c r="Z248" s="124"/>
      <c r="AA248" s="124"/>
      <c r="AB248" s="124"/>
      <c r="AC248" s="124"/>
      <c r="AD248" s="124"/>
      <c r="AE248" s="124"/>
      <c r="AF248" s="124"/>
      <c r="AG248" s="124"/>
      <c r="AH248" s="124"/>
      <c r="AI248" s="124"/>
      <c r="AJ248" s="124"/>
      <c r="AK248" s="120"/>
      <c r="AL248" s="391"/>
      <c r="AM248" s="138"/>
      <c r="AN248" s="138"/>
      <c r="AO248" s="138"/>
      <c r="AP248" s="138"/>
      <c r="AQ248" s="138"/>
    </row>
    <row r="249" spans="2:52" ht="17.25" thickTop="1" thickBot="1" x14ac:dyDescent="0.3">
      <c r="B249" s="154" t="s">
        <v>11</v>
      </c>
      <c r="C249" s="60" t="s">
        <v>12</v>
      </c>
      <c r="D249" s="86">
        <v>46082</v>
      </c>
      <c r="E249" s="242" t="str">
        <f t="shared" si="6"/>
        <v>neděle</v>
      </c>
      <c r="F249" s="87"/>
      <c r="G249" s="88"/>
      <c r="H249" s="88"/>
      <c r="I249" s="502" t="s">
        <v>122</v>
      </c>
      <c r="J249" s="62"/>
      <c r="K249" s="61"/>
      <c r="L249" s="61"/>
      <c r="M249" s="61"/>
      <c r="N249" s="61"/>
      <c r="O249" s="61"/>
      <c r="P249" s="63"/>
      <c r="Q249" s="63"/>
      <c r="R249" s="102"/>
      <c r="S249" s="103"/>
      <c r="T249" s="104"/>
      <c r="U249" s="64"/>
      <c r="V249" s="64"/>
      <c r="W249" s="64"/>
      <c r="X249" s="64"/>
      <c r="Y249" s="65"/>
      <c r="Z249" s="64"/>
      <c r="AA249" s="64"/>
      <c r="AB249" s="64"/>
      <c r="AC249" s="64"/>
      <c r="AD249" s="64"/>
      <c r="AE249" s="64"/>
      <c r="AF249" s="64"/>
      <c r="AG249" s="64"/>
      <c r="AH249" s="64"/>
      <c r="AI249" s="64"/>
      <c r="AJ249" s="64"/>
      <c r="AK249" s="61"/>
      <c r="AL249" s="61"/>
      <c r="AM249" s="66"/>
      <c r="AN249" s="66"/>
      <c r="AO249" s="66"/>
      <c r="AP249" s="66"/>
      <c r="AQ249" s="66"/>
    </row>
    <row r="250" spans="2:52" ht="17.25" thickTop="1" thickBot="1" x14ac:dyDescent="0.3">
      <c r="B250" s="364" t="s">
        <v>12</v>
      </c>
      <c r="C250" s="365" t="s">
        <v>11</v>
      </c>
      <c r="D250" s="366">
        <v>46084</v>
      </c>
      <c r="E250" s="367" t="str">
        <f t="shared" si="6"/>
        <v>úterý</v>
      </c>
      <c r="F250" s="368"/>
      <c r="G250" s="369"/>
      <c r="H250" s="369"/>
      <c r="I250" s="503" t="s">
        <v>38</v>
      </c>
      <c r="J250" s="504"/>
      <c r="K250" s="505"/>
      <c r="L250" s="505"/>
      <c r="M250" s="505"/>
      <c r="N250" s="505"/>
      <c r="O250" s="505"/>
      <c r="P250" s="506"/>
      <c r="Q250" s="506"/>
      <c r="R250" s="507"/>
      <c r="S250" s="508"/>
      <c r="T250" s="509"/>
      <c r="U250" s="510"/>
      <c r="V250" s="510"/>
      <c r="W250" s="510"/>
      <c r="X250" s="510"/>
      <c r="Y250" s="511"/>
      <c r="Z250" s="510"/>
      <c r="AA250" s="510"/>
      <c r="AB250" s="510"/>
      <c r="AC250" s="510"/>
      <c r="AD250" s="510"/>
      <c r="AE250" s="510"/>
      <c r="AF250" s="510"/>
      <c r="AG250" s="510"/>
      <c r="AH250" s="510"/>
      <c r="AI250" s="510"/>
      <c r="AJ250" s="510"/>
      <c r="AK250" s="505"/>
      <c r="AL250" s="505"/>
      <c r="AM250" s="372"/>
      <c r="AN250" s="372"/>
      <c r="AO250" s="372"/>
      <c r="AP250" s="372"/>
      <c r="AQ250" s="372"/>
    </row>
    <row r="251" spans="2:52" ht="17.25" thickTop="1" thickBot="1" x14ac:dyDescent="0.3">
      <c r="B251" s="139" t="s">
        <v>11</v>
      </c>
      <c r="C251" s="140" t="s">
        <v>12</v>
      </c>
      <c r="D251" s="141">
        <v>46087</v>
      </c>
      <c r="E251" s="142" t="str">
        <f t="shared" si="6"/>
        <v>pátek</v>
      </c>
      <c r="F251" s="143"/>
      <c r="G251" s="144"/>
      <c r="H251" s="144"/>
      <c r="I251" s="145" t="s">
        <v>127</v>
      </c>
      <c r="J251" s="146"/>
      <c r="K251" s="111"/>
      <c r="L251" s="111"/>
      <c r="M251" s="111"/>
      <c r="N251" s="111"/>
      <c r="O251" s="111"/>
      <c r="P251" s="147"/>
      <c r="Q251" s="147"/>
      <c r="R251" s="148"/>
      <c r="S251" s="149"/>
      <c r="T251" s="150"/>
      <c r="U251" s="151"/>
      <c r="V251" s="151"/>
      <c r="W251" s="151"/>
      <c r="X251" s="151"/>
      <c r="Y251" s="152"/>
      <c r="Z251" s="151"/>
      <c r="AA251" s="151"/>
      <c r="AB251" s="151"/>
      <c r="AC251" s="151"/>
      <c r="AD251" s="151"/>
      <c r="AE251" s="151"/>
      <c r="AF251" s="151"/>
      <c r="AG251" s="151"/>
      <c r="AH251" s="151"/>
      <c r="AI251" s="151"/>
      <c r="AJ251" s="151"/>
      <c r="AK251" s="111"/>
      <c r="AL251" s="111"/>
      <c r="AM251" s="153"/>
      <c r="AN251" s="153"/>
      <c r="AO251" s="153"/>
      <c r="AP251" s="153"/>
      <c r="AQ251" s="153"/>
    </row>
    <row r="252" spans="2:52" ht="17.25" thickTop="1" thickBot="1" x14ac:dyDescent="0.3">
      <c r="B252" s="512" t="s">
        <v>12</v>
      </c>
      <c r="C252" s="239" t="s">
        <v>11</v>
      </c>
      <c r="D252" s="306">
        <v>46089</v>
      </c>
      <c r="E252" s="230" t="str">
        <f t="shared" si="6"/>
        <v>neděle</v>
      </c>
      <c r="F252" s="417"/>
      <c r="G252" s="418"/>
      <c r="H252" s="418"/>
      <c r="I252" s="428" t="s">
        <v>99</v>
      </c>
      <c r="J252" s="232"/>
      <c r="K252" s="231"/>
      <c r="L252" s="231"/>
      <c r="M252" s="231"/>
      <c r="N252" s="231"/>
      <c r="O252" s="231"/>
      <c r="P252" s="233"/>
      <c r="Q252" s="233"/>
      <c r="R252" s="303"/>
      <c r="S252" s="304"/>
      <c r="T252" s="305"/>
      <c r="U252" s="237"/>
      <c r="V252" s="237"/>
      <c r="W252" s="237"/>
      <c r="X252" s="237"/>
      <c r="Y252" s="238"/>
      <c r="Z252" s="237"/>
      <c r="AA252" s="237"/>
      <c r="AB252" s="237"/>
      <c r="AC252" s="237"/>
      <c r="AD252" s="237"/>
      <c r="AE252" s="237"/>
      <c r="AF252" s="237"/>
      <c r="AG252" s="237"/>
      <c r="AH252" s="237"/>
      <c r="AI252" s="237"/>
      <c r="AJ252" s="237"/>
      <c r="AK252" s="231"/>
      <c r="AL252" s="231"/>
      <c r="AM252" s="399"/>
      <c r="AN252" s="399"/>
      <c r="AO252" s="399"/>
      <c r="AP252" s="399"/>
      <c r="AQ252" s="399"/>
      <c r="AW252" s="480"/>
      <c r="AX252" s="480"/>
      <c r="AY252" s="480"/>
      <c r="AZ252" s="480"/>
    </row>
    <row r="253" spans="2:52" ht="16.5" thickTop="1" thickBot="1" x14ac:dyDescent="0.3"/>
    <row r="254" spans="2:52" ht="15.75" thickBot="1" x14ac:dyDescent="0.3">
      <c r="B254" s="481" t="s">
        <v>195</v>
      </c>
      <c r="C254" s="482"/>
      <c r="D254" s="482"/>
      <c r="E254" s="482"/>
      <c r="F254" s="482"/>
      <c r="G254" s="482"/>
      <c r="H254" s="482"/>
      <c r="I254" s="482"/>
      <c r="J254" s="482"/>
      <c r="K254" s="482"/>
      <c r="L254" s="482"/>
      <c r="M254" s="482"/>
      <c r="N254" s="482"/>
      <c r="O254" s="482"/>
      <c r="P254" s="482"/>
      <c r="Q254" s="482"/>
      <c r="R254" s="482"/>
      <c r="S254" s="482"/>
      <c r="T254" s="482"/>
      <c r="U254" s="482"/>
      <c r="V254" s="482"/>
      <c r="W254" s="482"/>
      <c r="X254" s="482"/>
      <c r="Y254" s="482"/>
      <c r="Z254" s="482"/>
      <c r="AA254" s="482"/>
      <c r="AB254" s="482"/>
      <c r="AC254" s="482"/>
      <c r="AD254" s="482"/>
      <c r="AE254" s="482"/>
      <c r="AF254" s="482"/>
      <c r="AG254" s="482"/>
      <c r="AH254" s="482"/>
      <c r="AI254" s="482"/>
      <c r="AJ254" s="482"/>
      <c r="AK254" s="482"/>
      <c r="AL254" s="482"/>
      <c r="AM254" s="482"/>
      <c r="AN254" s="482"/>
      <c r="AO254" s="482"/>
      <c r="AP254" s="482"/>
      <c r="AQ254" s="483"/>
    </row>
    <row r="255" spans="2:52" ht="16.5" thickBot="1" x14ac:dyDescent="0.3">
      <c r="B255" s="113"/>
      <c r="C255" s="114"/>
      <c r="D255" s="115"/>
      <c r="E255" s="390"/>
      <c r="F255" s="116"/>
      <c r="G255" s="117"/>
      <c r="H255" s="117"/>
      <c r="I255" s="204"/>
      <c r="J255" s="119"/>
      <c r="K255" s="120"/>
      <c r="L255" s="120"/>
      <c r="M255" s="120"/>
      <c r="N255" s="120"/>
      <c r="O255" s="120"/>
      <c r="P255" s="35"/>
      <c r="Q255" s="35"/>
      <c r="R255" s="121"/>
      <c r="S255" s="122"/>
      <c r="T255" s="123"/>
      <c r="U255" s="124"/>
      <c r="V255" s="124"/>
      <c r="W255" s="124"/>
      <c r="X255" s="124"/>
      <c r="Y255" s="125"/>
      <c r="Z255" s="124"/>
      <c r="AA255" s="124"/>
      <c r="AB255" s="124"/>
      <c r="AC255" s="124"/>
      <c r="AD255" s="124"/>
      <c r="AE255" s="124"/>
      <c r="AF255" s="124"/>
      <c r="AG255" s="124"/>
      <c r="AH255" s="124"/>
      <c r="AI255" s="124"/>
      <c r="AJ255" s="124"/>
      <c r="AK255" s="120"/>
      <c r="AL255" s="120"/>
      <c r="AM255" s="138"/>
      <c r="AN255" s="138"/>
      <c r="AO255" s="138"/>
      <c r="AP255" s="138"/>
      <c r="AQ255" s="138"/>
      <c r="AW255" s="91"/>
    </row>
    <row r="256" spans="2:52" ht="17.25" thickTop="1" thickBot="1" x14ac:dyDescent="0.3">
      <c r="B256" s="139"/>
      <c r="C256" s="140"/>
      <c r="D256" s="141"/>
      <c r="E256" s="142"/>
      <c r="F256" s="143"/>
      <c r="G256" s="144"/>
      <c r="H256" s="144"/>
      <c r="I256" s="145"/>
      <c r="J256" s="146"/>
      <c r="K256" s="111"/>
      <c r="L256" s="111"/>
      <c r="M256" s="111"/>
      <c r="N256" s="111"/>
      <c r="O256" s="111"/>
      <c r="P256" s="147"/>
      <c r="Q256" s="147"/>
      <c r="R256" s="148"/>
      <c r="S256" s="149"/>
      <c r="T256" s="150"/>
      <c r="U256" s="151"/>
      <c r="V256" s="151"/>
      <c r="W256" s="151"/>
      <c r="X256" s="151"/>
      <c r="Y256" s="152"/>
      <c r="Z256" s="151"/>
      <c r="AA256" s="151"/>
      <c r="AB256" s="151"/>
      <c r="AC256" s="151"/>
      <c r="AD256" s="151"/>
      <c r="AE256" s="151"/>
      <c r="AF256" s="151"/>
      <c r="AG256" s="151"/>
      <c r="AH256" s="151"/>
      <c r="AI256" s="151"/>
      <c r="AJ256" s="151"/>
      <c r="AK256" s="111"/>
      <c r="AL256" s="111"/>
      <c r="AM256" s="153"/>
      <c r="AN256" s="153"/>
      <c r="AO256" s="153"/>
      <c r="AP256" s="153"/>
      <c r="AQ256" s="153"/>
      <c r="AW256" s="91"/>
    </row>
    <row r="257" spans="2:51" ht="17.25" thickTop="1" thickBot="1" x14ac:dyDescent="0.3">
      <c r="B257" s="155"/>
      <c r="C257" s="101"/>
      <c r="D257" s="156"/>
      <c r="E257" s="242"/>
      <c r="F257" s="157"/>
      <c r="G257" s="88"/>
      <c r="H257" s="88"/>
      <c r="I257" s="74"/>
      <c r="J257" s="62"/>
      <c r="K257" s="61"/>
      <c r="L257" s="61"/>
      <c r="M257" s="61"/>
      <c r="N257" s="61"/>
      <c r="O257" s="61"/>
      <c r="P257" s="63"/>
      <c r="Q257" s="63"/>
      <c r="R257" s="102"/>
      <c r="S257" s="103"/>
      <c r="T257" s="104"/>
      <c r="U257" s="64"/>
      <c r="V257" s="64"/>
      <c r="W257" s="64"/>
      <c r="X257" s="64"/>
      <c r="Y257" s="65"/>
      <c r="Z257" s="64"/>
      <c r="AA257" s="64"/>
      <c r="AB257" s="64"/>
      <c r="AC257" s="64"/>
      <c r="AD257" s="64"/>
      <c r="AE257" s="64"/>
      <c r="AF257" s="64"/>
      <c r="AG257" s="64"/>
      <c r="AH257" s="64"/>
      <c r="AI257" s="64"/>
      <c r="AJ257" s="64"/>
      <c r="AK257" s="61"/>
      <c r="AL257" s="61"/>
      <c r="AM257" s="66"/>
      <c r="AN257" s="66"/>
      <c r="AO257" s="66"/>
      <c r="AP257" s="66"/>
      <c r="AQ257" s="66"/>
      <c r="AW257" s="479"/>
      <c r="AX257" s="480"/>
      <c r="AY257" s="480"/>
    </row>
    <row r="258" spans="2:51" ht="17.25" thickTop="1" thickBot="1" x14ac:dyDescent="0.3">
      <c r="B258" s="180"/>
      <c r="C258" s="181"/>
      <c r="D258" s="182"/>
      <c r="E258" s="67"/>
      <c r="F258" s="183"/>
      <c r="G258" s="184"/>
      <c r="H258" s="184"/>
      <c r="I258" s="89"/>
      <c r="J258" s="69"/>
      <c r="K258" s="68"/>
      <c r="L258" s="68"/>
      <c r="M258" s="68"/>
      <c r="N258" s="68"/>
      <c r="O258" s="68"/>
      <c r="P258" s="70"/>
      <c r="Q258" s="70"/>
      <c r="R258" s="185"/>
      <c r="S258" s="186"/>
      <c r="T258" s="187"/>
      <c r="U258" s="71"/>
      <c r="V258" s="71"/>
      <c r="W258" s="71"/>
      <c r="X258" s="71"/>
      <c r="Y258" s="72"/>
      <c r="Z258" s="71"/>
      <c r="AA258" s="71"/>
      <c r="AB258" s="71"/>
      <c r="AC258" s="71"/>
      <c r="AD258" s="71"/>
      <c r="AE258" s="71"/>
      <c r="AF258" s="71"/>
      <c r="AG258" s="71"/>
      <c r="AH258" s="71"/>
      <c r="AI258" s="71"/>
      <c r="AJ258" s="71"/>
      <c r="AK258" s="68"/>
      <c r="AL258" s="68"/>
      <c r="AM258" s="73"/>
      <c r="AN258" s="73"/>
      <c r="AO258" s="73"/>
      <c r="AP258" s="73"/>
      <c r="AQ258" s="73"/>
      <c r="AW258" s="91"/>
    </row>
    <row r="259" spans="2:51" ht="17.25" thickTop="1" thickBot="1" x14ac:dyDescent="0.3">
      <c r="B259" s="188"/>
      <c r="C259" s="189"/>
      <c r="D259" s="190"/>
      <c r="E259" s="191"/>
      <c r="F259" s="192"/>
      <c r="G259" s="193"/>
      <c r="H259" s="193"/>
      <c r="I259" s="194"/>
      <c r="J259" s="195"/>
      <c r="K259" s="196"/>
      <c r="L259" s="196"/>
      <c r="M259" s="196"/>
      <c r="N259" s="196"/>
      <c r="O259" s="196"/>
      <c r="P259" s="197"/>
      <c r="Q259" s="197"/>
      <c r="R259" s="198"/>
      <c r="S259" s="199"/>
      <c r="T259" s="200"/>
      <c r="U259" s="201"/>
      <c r="V259" s="201"/>
      <c r="W259" s="201"/>
      <c r="X259" s="201"/>
      <c r="Y259" s="202"/>
      <c r="Z259" s="201"/>
      <c r="AA259" s="201"/>
      <c r="AB259" s="201"/>
      <c r="AC259" s="201"/>
      <c r="AD259" s="201"/>
      <c r="AE259" s="201"/>
      <c r="AF259" s="201"/>
      <c r="AG259" s="201"/>
      <c r="AH259" s="201"/>
      <c r="AI259" s="201"/>
      <c r="AJ259" s="201"/>
      <c r="AK259" s="196"/>
      <c r="AL259" s="196"/>
      <c r="AM259" s="203"/>
      <c r="AN259" s="203"/>
      <c r="AO259" s="203"/>
      <c r="AP259" s="203"/>
      <c r="AQ259" s="203"/>
      <c r="AW259" s="91"/>
    </row>
    <row r="370" spans="7:7" x14ac:dyDescent="0.25">
      <c r="G370" s="27" t="s">
        <v>120</v>
      </c>
    </row>
  </sheetData>
  <autoFilter ref="A2:AK205" xr:uid="{00000000-0001-0000-0000-000000000000}"/>
  <dataConsolidate/>
  <mergeCells count="8">
    <mergeCell ref="AW257:AY257"/>
    <mergeCell ref="B254:AQ254"/>
    <mergeCell ref="AW252:AZ252"/>
    <mergeCell ref="AW247:AZ247"/>
    <mergeCell ref="B1:F1"/>
    <mergeCell ref="B214:AQ214"/>
    <mergeCell ref="B228:AQ228"/>
    <mergeCell ref="B242:AQ242"/>
  </mergeCells>
  <phoneticPr fontId="4" type="noConversion"/>
  <conditionalFormatting sqref="U3:U5 U20:U21 U34:U43 U47:U54 U60:U65 U78:U84 U89:U97 U111 U122:U131 U113:U120 U100:U109 U86:U87 U73:U76 U67:U71 U56:U58 U45 U23:U31 U7:U10 U12:U18 U133:U205 U215:U226">
    <cfRule type="cellIs" dxfId="78" priority="156" stopIfTrue="1" operator="equal">
      <formula>"OK"</formula>
    </cfRule>
  </conditionalFormatting>
  <conditionalFormatting sqref="U2:U5 U20:U21 U34:U43 U47:U54 U60:U65 U78:U84 U89:U97 U111 U122:U131 U113:U120 U100:U109 U86:U87 U73:U76 U67:U71 U56:U58 U45 U23:U31 U7:U10 U12:U18 U133:U205 U215:U227 U229:U240 U255:U65541 U243:U253">
    <cfRule type="cellIs" dxfId="77" priority="154" stopIfTrue="1" operator="equal">
      <formula>"DOPIŠ SN!"</formula>
    </cfRule>
    <cfRule type="cellIs" dxfId="76" priority="155" stopIfTrue="1" operator="equal">
      <formula>"DOPIŠ SN"</formula>
    </cfRule>
  </conditionalFormatting>
  <conditionalFormatting sqref="U19">
    <cfRule type="cellIs" dxfId="75" priority="153" stopIfTrue="1" operator="equal">
      <formula>"OK"</formula>
    </cfRule>
  </conditionalFormatting>
  <conditionalFormatting sqref="U19">
    <cfRule type="cellIs" dxfId="74" priority="151" stopIfTrue="1" operator="equal">
      <formula>"DOPIŠ SN!"</formula>
    </cfRule>
    <cfRule type="cellIs" dxfId="73" priority="152" stopIfTrue="1" operator="equal">
      <formula>"DOPIŠ SN"</formula>
    </cfRule>
  </conditionalFormatting>
  <conditionalFormatting sqref="U32">
    <cfRule type="cellIs" dxfId="72" priority="150" stopIfTrue="1" operator="equal">
      <formula>"OK"</formula>
    </cfRule>
  </conditionalFormatting>
  <conditionalFormatting sqref="U32">
    <cfRule type="cellIs" dxfId="71" priority="148" stopIfTrue="1" operator="equal">
      <formula>"DOPIŠ SN!"</formula>
    </cfRule>
    <cfRule type="cellIs" dxfId="70" priority="149" stopIfTrue="1" operator="equal">
      <formula>"DOPIŠ SN"</formula>
    </cfRule>
  </conditionalFormatting>
  <conditionalFormatting sqref="U77">
    <cfRule type="cellIs" dxfId="69" priority="138" stopIfTrue="1" operator="equal">
      <formula>"OK"</formula>
    </cfRule>
  </conditionalFormatting>
  <conditionalFormatting sqref="U77">
    <cfRule type="cellIs" dxfId="68" priority="136" stopIfTrue="1" operator="equal">
      <formula>"DOPIŠ SN!"</formula>
    </cfRule>
    <cfRule type="cellIs" dxfId="67" priority="137" stopIfTrue="1" operator="equal">
      <formula>"DOPIŠ SN"</formula>
    </cfRule>
  </conditionalFormatting>
  <conditionalFormatting sqref="U88">
    <cfRule type="cellIs" dxfId="66" priority="135" stopIfTrue="1" operator="equal">
      <formula>"OK"</formula>
    </cfRule>
  </conditionalFormatting>
  <conditionalFormatting sqref="U88">
    <cfRule type="cellIs" dxfId="65" priority="133" stopIfTrue="1" operator="equal">
      <formula>"DOPIŠ SN!"</formula>
    </cfRule>
    <cfRule type="cellIs" dxfId="64" priority="134" stopIfTrue="1" operator="equal">
      <formula>"DOPIŠ SN"</formula>
    </cfRule>
  </conditionalFormatting>
  <conditionalFormatting sqref="U112">
    <cfRule type="cellIs" dxfId="63" priority="123" stopIfTrue="1" operator="equal">
      <formula>"OK"</formula>
    </cfRule>
  </conditionalFormatting>
  <conditionalFormatting sqref="U112">
    <cfRule type="cellIs" dxfId="62" priority="121" stopIfTrue="1" operator="equal">
      <formula>"DOPIŠ SN!"</formula>
    </cfRule>
    <cfRule type="cellIs" dxfId="61" priority="122" stopIfTrue="1" operator="equal">
      <formula>"DOPIŠ SN"</formula>
    </cfRule>
  </conditionalFormatting>
  <conditionalFormatting sqref="U99">
    <cfRule type="cellIs" dxfId="60" priority="120" stopIfTrue="1" operator="equal">
      <formula>"OK"</formula>
    </cfRule>
  </conditionalFormatting>
  <conditionalFormatting sqref="U99">
    <cfRule type="cellIs" dxfId="59" priority="118" stopIfTrue="1" operator="equal">
      <formula>"DOPIŠ SN!"</formula>
    </cfRule>
    <cfRule type="cellIs" dxfId="58" priority="119" stopIfTrue="1" operator="equal">
      <formula>"DOPIŠ SN"</formula>
    </cfRule>
  </conditionalFormatting>
  <conditionalFormatting sqref="U66">
    <cfRule type="cellIs" dxfId="57" priority="108" stopIfTrue="1" operator="equal">
      <formula>"OK"</formula>
    </cfRule>
  </conditionalFormatting>
  <conditionalFormatting sqref="U66">
    <cfRule type="cellIs" dxfId="56" priority="106" stopIfTrue="1" operator="equal">
      <formula>"DOPIŠ SN!"</formula>
    </cfRule>
    <cfRule type="cellIs" dxfId="55" priority="107" stopIfTrue="1" operator="equal">
      <formula>"DOPIŠ SN"</formula>
    </cfRule>
  </conditionalFormatting>
  <conditionalFormatting sqref="U55">
    <cfRule type="cellIs" dxfId="54" priority="105" stopIfTrue="1" operator="equal">
      <formula>"OK"</formula>
    </cfRule>
  </conditionalFormatting>
  <conditionalFormatting sqref="U55">
    <cfRule type="cellIs" dxfId="53" priority="103" stopIfTrue="1" operator="equal">
      <formula>"DOPIŠ SN!"</formula>
    </cfRule>
    <cfRule type="cellIs" dxfId="52" priority="104" stopIfTrue="1" operator="equal">
      <formula>"DOPIŠ SN"</formula>
    </cfRule>
  </conditionalFormatting>
  <conditionalFormatting sqref="U44">
    <cfRule type="cellIs" dxfId="51" priority="102" stopIfTrue="1" operator="equal">
      <formula>"OK"</formula>
    </cfRule>
  </conditionalFormatting>
  <conditionalFormatting sqref="U44">
    <cfRule type="cellIs" dxfId="50" priority="100" stopIfTrue="1" operator="equal">
      <formula>"DOPIŠ SN!"</formula>
    </cfRule>
    <cfRule type="cellIs" dxfId="49" priority="101" stopIfTrue="1" operator="equal">
      <formula>"DOPIŠ SN"</formula>
    </cfRule>
  </conditionalFormatting>
  <conditionalFormatting sqref="U132">
    <cfRule type="cellIs" dxfId="48" priority="75" stopIfTrue="1" operator="equal">
      <formula>"OK"</formula>
    </cfRule>
  </conditionalFormatting>
  <conditionalFormatting sqref="U132">
    <cfRule type="cellIs" dxfId="47" priority="73" stopIfTrue="1" operator="equal">
      <formula>"DOPIŠ SN!"</formula>
    </cfRule>
    <cfRule type="cellIs" dxfId="46" priority="74" stopIfTrue="1" operator="equal">
      <formula>"DOPIŠ SN"</formula>
    </cfRule>
  </conditionalFormatting>
  <conditionalFormatting sqref="U121">
    <cfRule type="cellIs" dxfId="45" priority="72" stopIfTrue="1" operator="equal">
      <formula>"OK"</formula>
    </cfRule>
  </conditionalFormatting>
  <conditionalFormatting sqref="U121">
    <cfRule type="cellIs" dxfId="44" priority="70" stopIfTrue="1" operator="equal">
      <formula>"DOPIŠ SN!"</formula>
    </cfRule>
    <cfRule type="cellIs" dxfId="43" priority="71" stopIfTrue="1" operator="equal">
      <formula>"DOPIŠ SN"</formula>
    </cfRule>
  </conditionalFormatting>
  <conditionalFormatting sqref="U110">
    <cfRule type="cellIs" dxfId="42" priority="69" stopIfTrue="1" operator="equal">
      <formula>"OK"</formula>
    </cfRule>
  </conditionalFormatting>
  <conditionalFormatting sqref="U110">
    <cfRule type="cellIs" dxfId="41" priority="67" stopIfTrue="1" operator="equal">
      <formula>"DOPIŠ SN!"</formula>
    </cfRule>
    <cfRule type="cellIs" dxfId="40" priority="68" stopIfTrue="1" operator="equal">
      <formula>"DOPIŠ SN"</formula>
    </cfRule>
  </conditionalFormatting>
  <conditionalFormatting sqref="U85">
    <cfRule type="cellIs" dxfId="39" priority="66" stopIfTrue="1" operator="equal">
      <formula>"OK"</formula>
    </cfRule>
  </conditionalFormatting>
  <conditionalFormatting sqref="U85">
    <cfRule type="cellIs" dxfId="38" priority="64" stopIfTrue="1" operator="equal">
      <formula>"DOPIŠ SN!"</formula>
    </cfRule>
    <cfRule type="cellIs" dxfId="37" priority="65" stopIfTrue="1" operator="equal">
      <formula>"DOPIŠ SN"</formula>
    </cfRule>
  </conditionalFormatting>
  <conditionalFormatting sqref="U72">
    <cfRule type="cellIs" dxfId="36" priority="63" stopIfTrue="1" operator="equal">
      <formula>"OK"</formula>
    </cfRule>
  </conditionalFormatting>
  <conditionalFormatting sqref="U72">
    <cfRule type="cellIs" dxfId="35" priority="61" stopIfTrue="1" operator="equal">
      <formula>"DOPIŠ SN!"</formula>
    </cfRule>
    <cfRule type="cellIs" dxfId="34" priority="62" stopIfTrue="1" operator="equal">
      <formula>"DOPIŠ SN"</formula>
    </cfRule>
  </conditionalFormatting>
  <conditionalFormatting sqref="U59">
    <cfRule type="cellIs" dxfId="33" priority="60" stopIfTrue="1" operator="equal">
      <formula>"OK"</formula>
    </cfRule>
  </conditionalFormatting>
  <conditionalFormatting sqref="U59">
    <cfRule type="cellIs" dxfId="32" priority="58" stopIfTrue="1" operator="equal">
      <formula>"DOPIŠ SN!"</formula>
    </cfRule>
    <cfRule type="cellIs" dxfId="31" priority="59" stopIfTrue="1" operator="equal">
      <formula>"DOPIŠ SN"</formula>
    </cfRule>
  </conditionalFormatting>
  <conditionalFormatting sqref="U46">
    <cfRule type="cellIs" dxfId="30" priority="57" stopIfTrue="1" operator="equal">
      <formula>"OK"</formula>
    </cfRule>
  </conditionalFormatting>
  <conditionalFormatting sqref="U46">
    <cfRule type="cellIs" dxfId="29" priority="55" stopIfTrue="1" operator="equal">
      <formula>"DOPIŠ SN!"</formula>
    </cfRule>
    <cfRule type="cellIs" dxfId="28" priority="56" stopIfTrue="1" operator="equal">
      <formula>"DOPIŠ SN"</formula>
    </cfRule>
  </conditionalFormatting>
  <conditionalFormatting sqref="U33">
    <cfRule type="cellIs" dxfId="27" priority="54" stopIfTrue="1" operator="equal">
      <formula>"OK"</formula>
    </cfRule>
  </conditionalFormatting>
  <conditionalFormatting sqref="U33">
    <cfRule type="cellIs" dxfId="26" priority="52" stopIfTrue="1" operator="equal">
      <formula>"DOPIŠ SN!"</formula>
    </cfRule>
    <cfRule type="cellIs" dxfId="25" priority="53" stopIfTrue="1" operator="equal">
      <formula>"DOPIŠ SN"</formula>
    </cfRule>
  </conditionalFormatting>
  <conditionalFormatting sqref="U22">
    <cfRule type="cellIs" dxfId="24" priority="51" stopIfTrue="1" operator="equal">
      <formula>"OK"</formula>
    </cfRule>
  </conditionalFormatting>
  <conditionalFormatting sqref="U22">
    <cfRule type="cellIs" dxfId="23" priority="49" stopIfTrue="1" operator="equal">
      <formula>"DOPIŠ SN!"</formula>
    </cfRule>
    <cfRule type="cellIs" dxfId="22" priority="50" stopIfTrue="1" operator="equal">
      <formula>"DOPIŠ SN"</formula>
    </cfRule>
  </conditionalFormatting>
  <conditionalFormatting sqref="U11">
    <cfRule type="cellIs" dxfId="21" priority="48" stopIfTrue="1" operator="equal">
      <formula>"OK"</formula>
    </cfRule>
  </conditionalFormatting>
  <conditionalFormatting sqref="U11">
    <cfRule type="cellIs" dxfId="20" priority="46" stopIfTrue="1" operator="equal">
      <formula>"DOPIŠ SN!"</formula>
    </cfRule>
    <cfRule type="cellIs" dxfId="19" priority="47" stopIfTrue="1" operator="equal">
      <formula>"DOPIŠ SN"</formula>
    </cfRule>
  </conditionalFormatting>
  <conditionalFormatting sqref="U98">
    <cfRule type="cellIs" dxfId="18" priority="45" stopIfTrue="1" operator="equal">
      <formula>"OK"</formula>
    </cfRule>
  </conditionalFormatting>
  <conditionalFormatting sqref="U98">
    <cfRule type="cellIs" dxfId="17" priority="43" stopIfTrue="1" operator="equal">
      <formula>"DOPIŠ SN!"</formula>
    </cfRule>
    <cfRule type="cellIs" dxfId="16" priority="44" stopIfTrue="1" operator="equal">
      <formula>"DOPIŠ SN"</formula>
    </cfRule>
  </conditionalFormatting>
  <conditionalFormatting sqref="U6">
    <cfRule type="cellIs" dxfId="15" priority="26" stopIfTrue="1" operator="equal">
      <formula>"OK"</formula>
    </cfRule>
  </conditionalFormatting>
  <conditionalFormatting sqref="U6">
    <cfRule type="cellIs" dxfId="14" priority="24" stopIfTrue="1" operator="equal">
      <formula>"DOPIŠ SN!"</formula>
    </cfRule>
    <cfRule type="cellIs" dxfId="13" priority="25" stopIfTrue="1" operator="equal">
      <formula>"DOPIŠ SN"</formula>
    </cfRule>
  </conditionalFormatting>
  <conditionalFormatting sqref="U229:U240">
    <cfRule type="cellIs" dxfId="12" priority="12" stopIfTrue="1" operator="equal">
      <formula>"OK"</formula>
    </cfRule>
  </conditionalFormatting>
  <conditionalFormatting sqref="U243:U244">
    <cfRule type="cellIs" dxfId="11" priority="11" stopIfTrue="1" operator="equal">
      <formula>"OK"</formula>
    </cfRule>
  </conditionalFormatting>
  <conditionalFormatting sqref="U245:U246">
    <cfRule type="cellIs" dxfId="10" priority="10" stopIfTrue="1" operator="equal">
      <formula>"OK"</formula>
    </cfRule>
  </conditionalFormatting>
  <conditionalFormatting sqref="U247">
    <cfRule type="cellIs" dxfId="9" priority="9" stopIfTrue="1" operator="equal">
      <formula>"OK"</formula>
    </cfRule>
  </conditionalFormatting>
  <conditionalFormatting sqref="U255">
    <cfRule type="cellIs" dxfId="8" priority="8" stopIfTrue="1" operator="equal">
      <formula>"OK"</formula>
    </cfRule>
  </conditionalFormatting>
  <conditionalFormatting sqref="U256">
    <cfRule type="cellIs" dxfId="7" priority="7" stopIfTrue="1" operator="equal">
      <formula>"OK"</formula>
    </cfRule>
  </conditionalFormatting>
  <conditionalFormatting sqref="U257:U259">
    <cfRule type="cellIs" dxfId="6" priority="6" stopIfTrue="1" operator="equal">
      <formula>"OK"</formula>
    </cfRule>
  </conditionalFormatting>
  <conditionalFormatting sqref="U248:U249">
    <cfRule type="cellIs" dxfId="2" priority="3" stopIfTrue="1" operator="equal">
      <formula>"OK"</formula>
    </cfRule>
  </conditionalFormatting>
  <conditionalFormatting sqref="U250:U251">
    <cfRule type="cellIs" dxfId="1" priority="2" stopIfTrue="1" operator="equal">
      <formula>"OK"</formula>
    </cfRule>
  </conditionalFormatting>
  <conditionalFormatting sqref="U252">
    <cfRule type="cellIs" dxfId="0" priority="1" stopIfTrue="1" operator="equal">
      <formula>"OK"</formula>
    </cfRule>
  </conditionalFormatting>
  <dataValidations count="1">
    <dataValidation type="list" allowBlank="1" showInputMessage="1" showErrorMessage="1" sqref="AQ2 AP215:AP227 AP1:AP205 B3:C205 B215:C226 B255:C259 AP255:AP1048576 B229:C240 B243:C252 AP229:AP240 AP243:AP253" xr:uid="{00000000-0002-0000-0000-000000000000}">
      <formula1>$AT$3:$AT$20</formula1>
    </dataValidation>
  </dataValidations>
  <pageMargins left="0.7" right="0.7" top="0.78740157499999996" bottom="0.78740157499999996" header="0.3" footer="0.3"/>
  <pageSetup paperSize="9" orientation="landscape" r:id="rId1"/>
  <rowBreaks count="2" manualBreakCount="2">
    <brk id="62" max="16383" man="1"/>
    <brk id="86" max="16383" man="1"/>
  </rowBreaks>
  <colBreaks count="1" manualBreakCount="1">
    <brk id="2" min="1" max="133" man="1"/>
  </colBreaks>
  <cellWatches>
    <cellWatch r="B24"/>
  </cellWatch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5161D-C244-4F71-B4CA-451FC3EBA585}">
  <dimension ref="A1"/>
  <sheetViews>
    <sheetView workbookViewId="0"/>
  </sheetViews>
  <sheetFormatPr defaultRowHeight="15" x14ac:dyDescent="0.25"/>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8"/>
  <sheetViews>
    <sheetView workbookViewId="0">
      <selection activeCell="G10" sqref="G10"/>
    </sheetView>
  </sheetViews>
  <sheetFormatPr defaultRowHeight="15" x14ac:dyDescent="0.25"/>
  <cols>
    <col min="1" max="1" width="5" bestFit="1" customWidth="1"/>
    <col min="2" max="2" width="11.7109375" bestFit="1" customWidth="1"/>
    <col min="3" max="3" width="20.7109375" bestFit="1" customWidth="1"/>
    <col min="4" max="4" width="18.85546875" bestFit="1" customWidth="1"/>
    <col min="5" max="5" width="20.7109375" bestFit="1" customWidth="1"/>
    <col min="6" max="6" width="4.42578125" bestFit="1" customWidth="1"/>
    <col min="7" max="7" width="9.85546875" bestFit="1" customWidth="1"/>
    <col min="8" max="8" width="4.42578125" bestFit="1" customWidth="1"/>
    <col min="9" max="10" width="4" bestFit="1" customWidth="1"/>
    <col min="11" max="11" width="3.42578125" bestFit="1" customWidth="1"/>
    <col min="12" max="12" width="11" bestFit="1" customWidth="1"/>
    <col min="14" max="14" width="6.140625" bestFit="1" customWidth="1"/>
    <col min="15" max="15" width="11.5703125" bestFit="1" customWidth="1"/>
    <col min="16" max="16" width="12.28515625" bestFit="1" customWidth="1"/>
    <col min="17" max="17" width="6.85546875" bestFit="1" customWidth="1"/>
    <col min="18" max="18" width="3.42578125" bestFit="1" customWidth="1"/>
    <col min="19" max="19" width="2.7109375" bestFit="1" customWidth="1"/>
    <col min="20" max="20" width="5.42578125" bestFit="1" customWidth="1"/>
    <col min="21" max="21" width="6.42578125" bestFit="1" customWidth="1"/>
  </cols>
  <sheetData>
    <row r="1" spans="1:21" ht="15.75" thickBot="1" x14ac:dyDescent="0.3">
      <c r="A1" s="25" t="s">
        <v>23</v>
      </c>
      <c r="B1" s="25" t="s">
        <v>24</v>
      </c>
      <c r="C1" s="25" t="s">
        <v>90</v>
      </c>
      <c r="D1" s="25" t="s">
        <v>29</v>
      </c>
      <c r="E1" s="25" t="s">
        <v>79</v>
      </c>
      <c r="F1" s="25" t="s">
        <v>80</v>
      </c>
      <c r="G1" s="25" t="s">
        <v>88</v>
      </c>
      <c r="H1" s="25" t="s">
        <v>81</v>
      </c>
      <c r="I1" s="25" t="s">
        <v>82</v>
      </c>
      <c r="J1" s="25" t="s">
        <v>83</v>
      </c>
      <c r="K1" s="25" t="s">
        <v>84</v>
      </c>
      <c r="L1" s="25" t="s">
        <v>91</v>
      </c>
      <c r="M1" s="25" t="s">
        <v>87</v>
      </c>
      <c r="N1" s="25" t="s">
        <v>52</v>
      </c>
      <c r="O1" s="25" t="s">
        <v>85</v>
      </c>
      <c r="P1" s="25" t="s">
        <v>86</v>
      </c>
      <c r="Q1" s="25" t="s">
        <v>53</v>
      </c>
      <c r="R1" s="25" t="s">
        <v>50</v>
      </c>
      <c r="S1" s="25" t="s">
        <v>51</v>
      </c>
      <c r="T1" s="25" t="s">
        <v>77</v>
      </c>
      <c r="U1" s="25" t="s">
        <v>78</v>
      </c>
    </row>
    <row r="2" spans="1:21" x14ac:dyDescent="0.25">
      <c r="A2" s="23">
        <v>1</v>
      </c>
      <c r="B2" s="23">
        <v>1</v>
      </c>
      <c r="C2" s="23" t="s">
        <v>15</v>
      </c>
      <c r="D2" s="23" t="s">
        <v>102</v>
      </c>
      <c r="E2" s="23" t="s">
        <v>15</v>
      </c>
      <c r="F2" s="23" t="s">
        <v>54</v>
      </c>
      <c r="G2" s="23"/>
      <c r="H2" s="23">
        <v>3</v>
      </c>
      <c r="I2" s="23">
        <v>3</v>
      </c>
      <c r="J2" s="23">
        <v>3</v>
      </c>
      <c r="K2" s="23">
        <v>1</v>
      </c>
      <c r="L2" s="23"/>
      <c r="M2" s="23">
        <v>10</v>
      </c>
      <c r="N2" s="23">
        <v>0</v>
      </c>
      <c r="O2" s="23">
        <v>1</v>
      </c>
      <c r="P2" s="23">
        <v>0</v>
      </c>
      <c r="Q2" s="23">
        <v>0</v>
      </c>
      <c r="R2" s="23">
        <v>10</v>
      </c>
      <c r="S2" s="23">
        <v>9</v>
      </c>
      <c r="T2" s="23">
        <v>2</v>
      </c>
      <c r="U2" s="23">
        <v>1</v>
      </c>
    </row>
    <row r="3" spans="1:21" x14ac:dyDescent="0.25">
      <c r="A3" s="23">
        <v>17</v>
      </c>
      <c r="B3" s="23">
        <v>131</v>
      </c>
      <c r="C3" s="23"/>
      <c r="D3" s="23"/>
      <c r="E3" s="23" t="s">
        <v>15</v>
      </c>
      <c r="F3" s="23" t="s">
        <v>55</v>
      </c>
      <c r="G3" s="23"/>
      <c r="H3" s="23"/>
      <c r="I3" s="23"/>
      <c r="J3" s="23"/>
      <c r="K3" s="23"/>
      <c r="L3" s="23"/>
      <c r="M3" s="23">
        <v>0</v>
      </c>
      <c r="N3" s="23">
        <v>0</v>
      </c>
      <c r="O3" s="23">
        <v>0</v>
      </c>
      <c r="P3" s="23">
        <v>0</v>
      </c>
      <c r="Q3" s="23">
        <v>0</v>
      </c>
      <c r="R3" s="23">
        <v>0</v>
      </c>
      <c r="S3" s="23">
        <v>0</v>
      </c>
      <c r="T3" s="23">
        <v>0</v>
      </c>
      <c r="U3" s="23">
        <v>0</v>
      </c>
    </row>
    <row r="4" spans="1:21" x14ac:dyDescent="0.25">
      <c r="A4" s="23">
        <v>16</v>
      </c>
      <c r="B4" s="23">
        <v>122</v>
      </c>
      <c r="C4" s="23" t="s">
        <v>15</v>
      </c>
      <c r="D4" s="23" t="s">
        <v>6</v>
      </c>
      <c r="E4" s="23" t="s">
        <v>15</v>
      </c>
      <c r="F4" s="23" t="s">
        <v>54</v>
      </c>
      <c r="G4" s="23"/>
      <c r="H4" s="23"/>
      <c r="I4" s="23"/>
      <c r="J4" s="23"/>
      <c r="K4" s="23"/>
      <c r="L4" s="23"/>
      <c r="M4" s="23">
        <v>0</v>
      </c>
      <c r="N4" s="23">
        <v>0</v>
      </c>
      <c r="O4" s="23">
        <v>0</v>
      </c>
      <c r="P4" s="23">
        <v>0</v>
      </c>
      <c r="Q4" s="23">
        <v>0</v>
      </c>
      <c r="R4" s="23">
        <v>0</v>
      </c>
      <c r="S4" s="23">
        <v>0</v>
      </c>
      <c r="T4" s="23">
        <v>0</v>
      </c>
      <c r="U4" s="23">
        <v>0</v>
      </c>
    </row>
    <row r="5" spans="1:21" x14ac:dyDescent="0.25">
      <c r="A5" s="23">
        <v>15</v>
      </c>
      <c r="B5" s="23">
        <v>113</v>
      </c>
      <c r="C5" s="23" t="s">
        <v>15</v>
      </c>
      <c r="D5" s="23" t="s">
        <v>2</v>
      </c>
      <c r="E5" s="23" t="s">
        <v>15</v>
      </c>
      <c r="F5" s="23" t="s">
        <v>54</v>
      </c>
      <c r="G5" s="23"/>
      <c r="H5" s="23"/>
      <c r="I5" s="23"/>
      <c r="J5" s="23"/>
      <c r="K5" s="23"/>
      <c r="L5" s="23"/>
      <c r="M5" s="23">
        <v>0</v>
      </c>
      <c r="N5" s="23">
        <v>0</v>
      </c>
      <c r="O5" s="23">
        <v>0</v>
      </c>
      <c r="P5" s="23">
        <v>0</v>
      </c>
      <c r="Q5" s="23">
        <v>0</v>
      </c>
      <c r="R5" s="23">
        <v>0</v>
      </c>
      <c r="S5" s="23">
        <v>0</v>
      </c>
      <c r="T5" s="23">
        <v>0</v>
      </c>
      <c r="U5" s="23">
        <v>0</v>
      </c>
    </row>
    <row r="6" spans="1:21" x14ac:dyDescent="0.25">
      <c r="A6" s="23">
        <v>14</v>
      </c>
      <c r="B6" s="23">
        <v>109</v>
      </c>
      <c r="C6" s="23"/>
      <c r="D6" s="23"/>
      <c r="E6" s="23" t="s">
        <v>15</v>
      </c>
      <c r="F6" s="23" t="s">
        <v>55</v>
      </c>
      <c r="G6" s="23"/>
      <c r="H6" s="23"/>
      <c r="I6" s="23"/>
      <c r="J6" s="23"/>
      <c r="K6" s="23"/>
      <c r="L6" s="23"/>
      <c r="M6" s="23">
        <v>0</v>
      </c>
      <c r="N6" s="23">
        <v>0</v>
      </c>
      <c r="O6" s="23">
        <v>0</v>
      </c>
      <c r="P6" s="23">
        <v>0</v>
      </c>
      <c r="Q6" s="23">
        <v>0</v>
      </c>
      <c r="R6" s="23">
        <v>0</v>
      </c>
      <c r="S6" s="23">
        <v>0</v>
      </c>
      <c r="T6" s="23">
        <v>0</v>
      </c>
      <c r="U6" s="23">
        <v>0</v>
      </c>
    </row>
    <row r="7" spans="1:21" x14ac:dyDescent="0.25">
      <c r="A7" s="23">
        <v>13</v>
      </c>
      <c r="B7" s="23">
        <v>100</v>
      </c>
      <c r="C7" s="23"/>
      <c r="D7" s="23"/>
      <c r="E7" s="23" t="s">
        <v>15</v>
      </c>
      <c r="F7" s="23" t="s">
        <v>55</v>
      </c>
      <c r="G7" s="23"/>
      <c r="H7" s="23"/>
      <c r="I7" s="23"/>
      <c r="J7" s="23"/>
      <c r="K7" s="23"/>
      <c r="L7" s="23"/>
      <c r="M7" s="23">
        <v>0</v>
      </c>
      <c r="N7" s="23">
        <v>0</v>
      </c>
      <c r="O7" s="23">
        <v>0</v>
      </c>
      <c r="P7" s="23">
        <v>0</v>
      </c>
      <c r="Q7" s="23">
        <v>0</v>
      </c>
      <c r="R7" s="23">
        <v>0</v>
      </c>
      <c r="S7" s="23">
        <v>0</v>
      </c>
      <c r="T7" s="23">
        <v>0</v>
      </c>
      <c r="U7" s="23">
        <v>0</v>
      </c>
    </row>
    <row r="8" spans="1:21" x14ac:dyDescent="0.25">
      <c r="A8" s="23">
        <v>12</v>
      </c>
      <c r="B8" s="23">
        <v>89</v>
      </c>
      <c r="C8" s="23"/>
      <c r="D8" s="23"/>
      <c r="E8" s="23" t="s">
        <v>15</v>
      </c>
      <c r="F8" s="23" t="s">
        <v>55</v>
      </c>
      <c r="G8" s="23"/>
      <c r="H8" s="23"/>
      <c r="I8" s="23"/>
      <c r="J8" s="23"/>
      <c r="K8" s="23"/>
      <c r="L8" s="23"/>
      <c r="M8" s="23">
        <v>0</v>
      </c>
      <c r="N8" s="23">
        <v>0</v>
      </c>
      <c r="O8" s="23">
        <v>0</v>
      </c>
      <c r="P8" s="23">
        <v>0</v>
      </c>
      <c r="Q8" s="23">
        <v>0</v>
      </c>
      <c r="R8" s="23">
        <v>0</v>
      </c>
      <c r="S8" s="23">
        <v>0</v>
      </c>
      <c r="T8" s="23">
        <v>0</v>
      </c>
      <c r="U8" s="23">
        <v>0</v>
      </c>
    </row>
    <row r="9" spans="1:21" x14ac:dyDescent="0.25">
      <c r="A9" s="23">
        <v>11</v>
      </c>
      <c r="B9" s="23">
        <v>84</v>
      </c>
      <c r="C9" s="23"/>
      <c r="D9" s="23"/>
      <c r="E9" s="23" t="s">
        <v>15</v>
      </c>
      <c r="F9" s="23" t="s">
        <v>55</v>
      </c>
      <c r="G9" s="23"/>
      <c r="H9" s="23"/>
      <c r="I9" s="23"/>
      <c r="J9" s="23"/>
      <c r="K9" s="23"/>
      <c r="L9" s="23"/>
      <c r="M9" s="23">
        <v>0</v>
      </c>
      <c r="N9" s="23">
        <v>0</v>
      </c>
      <c r="O9" s="23">
        <v>0</v>
      </c>
      <c r="P9" s="23">
        <v>0</v>
      </c>
      <c r="Q9" s="23">
        <v>0</v>
      </c>
      <c r="R9" s="23">
        <v>0</v>
      </c>
      <c r="S9" s="23">
        <v>0</v>
      </c>
      <c r="T9" s="23">
        <v>0</v>
      </c>
      <c r="U9" s="23">
        <v>0</v>
      </c>
    </row>
    <row r="10" spans="1:21" x14ac:dyDescent="0.25">
      <c r="A10" s="23">
        <v>10</v>
      </c>
      <c r="B10" s="23">
        <v>73</v>
      </c>
      <c r="C10" s="23" t="s">
        <v>15</v>
      </c>
      <c r="D10" s="23" t="s">
        <v>11</v>
      </c>
      <c r="E10" s="23" t="s">
        <v>15</v>
      </c>
      <c r="F10" s="23" t="s">
        <v>54</v>
      </c>
      <c r="G10" s="23"/>
      <c r="H10" s="23"/>
      <c r="I10" s="23"/>
      <c r="J10" s="23"/>
      <c r="K10" s="23"/>
      <c r="L10" s="23"/>
      <c r="M10" s="23">
        <v>0</v>
      </c>
      <c r="N10" s="23">
        <v>0</v>
      </c>
      <c r="O10" s="23">
        <v>0</v>
      </c>
      <c r="P10" s="23">
        <v>0</v>
      </c>
      <c r="Q10" s="23">
        <v>0</v>
      </c>
      <c r="R10" s="23">
        <v>0</v>
      </c>
      <c r="S10" s="23">
        <v>0</v>
      </c>
      <c r="T10" s="23">
        <v>0</v>
      </c>
      <c r="U10" s="23">
        <v>0</v>
      </c>
    </row>
    <row r="11" spans="1:21" x14ac:dyDescent="0.25">
      <c r="A11" s="23">
        <v>9</v>
      </c>
      <c r="B11" s="23">
        <v>67</v>
      </c>
      <c r="C11" s="23"/>
      <c r="D11" s="23"/>
      <c r="E11" s="23" t="s">
        <v>15</v>
      </c>
      <c r="F11" s="23" t="s">
        <v>55</v>
      </c>
      <c r="G11" s="23"/>
      <c r="H11" s="23"/>
      <c r="I11" s="23"/>
      <c r="J11" s="23"/>
      <c r="K11" s="23"/>
      <c r="L11" s="23"/>
      <c r="M11" s="23">
        <v>0</v>
      </c>
      <c r="N11" s="23">
        <v>0</v>
      </c>
      <c r="O11" s="23">
        <v>0</v>
      </c>
      <c r="P11" s="23">
        <v>0</v>
      </c>
      <c r="Q11" s="23">
        <v>0</v>
      </c>
      <c r="R11" s="23">
        <v>0</v>
      </c>
      <c r="S11" s="23">
        <v>0</v>
      </c>
      <c r="T11" s="23">
        <v>0</v>
      </c>
      <c r="U11" s="23">
        <v>0</v>
      </c>
    </row>
    <row r="12" spans="1:21" x14ac:dyDescent="0.25">
      <c r="A12" s="23">
        <v>8</v>
      </c>
      <c r="B12" s="23">
        <v>58</v>
      </c>
      <c r="C12" s="23" t="s">
        <v>15</v>
      </c>
      <c r="D12" s="23" t="s">
        <v>4</v>
      </c>
      <c r="E12" s="23" t="s">
        <v>15</v>
      </c>
      <c r="F12" s="23" t="s">
        <v>54</v>
      </c>
      <c r="G12" s="23"/>
      <c r="H12" s="23"/>
      <c r="I12" s="23"/>
      <c r="J12" s="23"/>
      <c r="K12" s="23"/>
      <c r="L12" s="23"/>
      <c r="M12" s="23">
        <v>0</v>
      </c>
      <c r="N12" s="23">
        <v>0</v>
      </c>
      <c r="O12" s="23">
        <v>0</v>
      </c>
      <c r="P12" s="23">
        <v>0</v>
      </c>
      <c r="Q12" s="23">
        <v>0</v>
      </c>
      <c r="R12" s="23">
        <v>0</v>
      </c>
      <c r="S12" s="23">
        <v>0</v>
      </c>
      <c r="T12" s="23">
        <v>0</v>
      </c>
      <c r="U12" s="23">
        <v>0</v>
      </c>
    </row>
    <row r="13" spans="1:21" x14ac:dyDescent="0.25">
      <c r="A13" s="23">
        <v>7</v>
      </c>
      <c r="B13" s="23">
        <v>51</v>
      </c>
      <c r="C13" s="23"/>
      <c r="D13" s="23"/>
      <c r="E13" s="23" t="s">
        <v>15</v>
      </c>
      <c r="F13" s="23" t="s">
        <v>55</v>
      </c>
      <c r="G13" s="23"/>
      <c r="H13" s="23"/>
      <c r="I13" s="23"/>
      <c r="J13" s="23"/>
      <c r="K13" s="23"/>
      <c r="L13" s="23"/>
      <c r="M13" s="23">
        <v>0</v>
      </c>
      <c r="N13" s="23">
        <v>0</v>
      </c>
      <c r="O13" s="23">
        <v>0</v>
      </c>
      <c r="P13" s="23">
        <v>0</v>
      </c>
      <c r="Q13" s="23">
        <v>0</v>
      </c>
      <c r="R13" s="23">
        <v>0</v>
      </c>
      <c r="S13" s="23">
        <v>0</v>
      </c>
      <c r="T13" s="23">
        <v>0</v>
      </c>
      <c r="U13" s="23">
        <v>0</v>
      </c>
    </row>
    <row r="14" spans="1:21" x14ac:dyDescent="0.25">
      <c r="A14" s="23">
        <v>6</v>
      </c>
      <c r="B14" s="23">
        <v>43</v>
      </c>
      <c r="C14" s="23" t="s">
        <v>15</v>
      </c>
      <c r="D14" s="23" t="s">
        <v>9</v>
      </c>
      <c r="E14" s="23" t="s">
        <v>15</v>
      </c>
      <c r="F14" s="23" t="s">
        <v>54</v>
      </c>
      <c r="G14" s="23"/>
      <c r="H14" s="23"/>
      <c r="I14" s="23"/>
      <c r="J14" s="23"/>
      <c r="K14" s="23"/>
      <c r="L14" s="23"/>
      <c r="M14" s="23">
        <v>0</v>
      </c>
      <c r="N14" s="23">
        <v>0</v>
      </c>
      <c r="O14" s="23">
        <v>0</v>
      </c>
      <c r="P14" s="23">
        <v>0</v>
      </c>
      <c r="Q14" s="23">
        <v>0</v>
      </c>
      <c r="R14" s="23">
        <v>0</v>
      </c>
      <c r="S14" s="23">
        <v>0</v>
      </c>
      <c r="T14" s="23">
        <v>0</v>
      </c>
      <c r="U14" s="23">
        <v>0</v>
      </c>
    </row>
    <row r="15" spans="1:21" x14ac:dyDescent="0.25">
      <c r="A15" s="23">
        <v>5</v>
      </c>
      <c r="B15" s="23">
        <v>33</v>
      </c>
      <c r="C15" s="23" t="s">
        <v>15</v>
      </c>
      <c r="D15" s="23" t="s">
        <v>7</v>
      </c>
      <c r="E15" s="23" t="s">
        <v>15</v>
      </c>
      <c r="F15" s="23" t="s">
        <v>54</v>
      </c>
      <c r="G15" s="23"/>
      <c r="H15" s="23"/>
      <c r="I15" s="23"/>
      <c r="J15" s="23"/>
      <c r="K15" s="23"/>
      <c r="L15" s="23"/>
      <c r="M15" s="23">
        <v>0</v>
      </c>
      <c r="N15" s="23">
        <v>0</v>
      </c>
      <c r="O15" s="23">
        <v>0</v>
      </c>
      <c r="P15" s="23">
        <v>0</v>
      </c>
      <c r="Q15" s="23">
        <v>0</v>
      </c>
      <c r="R15" s="23">
        <v>0</v>
      </c>
      <c r="S15" s="23">
        <v>0</v>
      </c>
      <c r="T15" s="23">
        <v>0</v>
      </c>
      <c r="U15" s="23">
        <v>0</v>
      </c>
    </row>
    <row r="16" spans="1:21" x14ac:dyDescent="0.25">
      <c r="A16" s="23">
        <v>4</v>
      </c>
      <c r="B16" s="23">
        <v>25</v>
      </c>
      <c r="C16" s="23"/>
      <c r="D16" s="23"/>
      <c r="E16" s="23" t="s">
        <v>15</v>
      </c>
      <c r="F16" s="23" t="s">
        <v>55</v>
      </c>
      <c r="G16" s="23"/>
      <c r="H16" s="23"/>
      <c r="I16" s="23"/>
      <c r="J16" s="23"/>
      <c r="K16" s="23"/>
      <c r="L16" s="23"/>
      <c r="M16" s="23">
        <v>0</v>
      </c>
      <c r="N16" s="23">
        <v>0</v>
      </c>
      <c r="O16" s="23">
        <v>0</v>
      </c>
      <c r="P16" s="23">
        <v>0</v>
      </c>
      <c r="Q16" s="23">
        <v>0</v>
      </c>
      <c r="R16" s="23">
        <v>0</v>
      </c>
      <c r="S16" s="23">
        <v>0</v>
      </c>
      <c r="T16" s="23">
        <v>0</v>
      </c>
      <c r="U16" s="23">
        <v>0</v>
      </c>
    </row>
    <row r="17" spans="1:21" x14ac:dyDescent="0.25">
      <c r="A17" s="23">
        <v>3</v>
      </c>
      <c r="B17" s="23">
        <v>18</v>
      </c>
      <c r="C17" s="23"/>
      <c r="D17" s="23"/>
      <c r="E17" s="23" t="s">
        <v>15</v>
      </c>
      <c r="F17" s="23" t="s">
        <v>55</v>
      </c>
      <c r="G17" s="23"/>
      <c r="H17" s="23"/>
      <c r="I17" s="23"/>
      <c r="J17" s="23"/>
      <c r="K17" s="23"/>
      <c r="L17" s="23"/>
      <c r="M17" s="23">
        <v>0</v>
      </c>
      <c r="N17" s="23">
        <v>0</v>
      </c>
      <c r="O17" s="23">
        <v>0</v>
      </c>
      <c r="P17" s="23">
        <v>0</v>
      </c>
      <c r="Q17" s="23">
        <v>0</v>
      </c>
      <c r="R17" s="23">
        <v>0</v>
      </c>
      <c r="S17" s="23">
        <v>0</v>
      </c>
      <c r="T17" s="23">
        <v>0</v>
      </c>
      <c r="U17" s="23">
        <v>0</v>
      </c>
    </row>
    <row r="18" spans="1:21" ht="15.75" thickBot="1" x14ac:dyDescent="0.3">
      <c r="A18" s="24">
        <v>2</v>
      </c>
      <c r="B18" s="24">
        <v>12</v>
      </c>
      <c r="C18" s="24" t="s">
        <v>15</v>
      </c>
      <c r="D18" s="24" t="s">
        <v>12</v>
      </c>
      <c r="E18" s="24" t="s">
        <v>15</v>
      </c>
      <c r="F18" s="24" t="s">
        <v>54</v>
      </c>
      <c r="G18" s="24"/>
      <c r="H18" s="24"/>
      <c r="I18" s="24"/>
      <c r="J18" s="24"/>
      <c r="K18" s="24"/>
      <c r="L18" s="24"/>
      <c r="M18" s="24">
        <v>0</v>
      </c>
      <c r="N18" s="24">
        <v>0</v>
      </c>
      <c r="O18" s="24">
        <v>0</v>
      </c>
      <c r="P18" s="24">
        <v>0</v>
      </c>
      <c r="Q18" s="24">
        <v>0</v>
      </c>
      <c r="R18" s="24">
        <v>0</v>
      </c>
      <c r="S18" s="24">
        <v>0</v>
      </c>
      <c r="T18" s="24">
        <v>0</v>
      </c>
      <c r="U18" s="24">
        <v>0</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filterMode="1">
    <tabColor rgb="FF002060"/>
  </sheetPr>
  <dimension ref="A1:V401"/>
  <sheetViews>
    <sheetView topLeftCell="A328" zoomScaleNormal="100" workbookViewId="0">
      <selection activeCell="F404" sqref="F404"/>
    </sheetView>
  </sheetViews>
  <sheetFormatPr defaultRowHeight="15" x14ac:dyDescent="0.25"/>
  <cols>
    <col min="1" max="1" width="9.140625" style="9" customWidth="1"/>
    <col min="2" max="2" width="15" customWidth="1"/>
    <col min="3" max="3" width="0.28515625" customWidth="1"/>
    <col min="4" max="4" width="1.85546875" hidden="1" customWidth="1"/>
    <col min="5" max="5" width="22" customWidth="1"/>
    <col min="6" max="6" width="6.28515625" style="10" customWidth="1"/>
    <col min="7" max="7" width="13.5703125" style="10" customWidth="1"/>
    <col min="8" max="8" width="11.140625" style="10" customWidth="1"/>
    <col min="9" max="11" width="9.140625" style="10" customWidth="1"/>
    <col min="12" max="12" width="12" style="10" customWidth="1"/>
    <col min="13" max="13" width="9.140625" style="10" customWidth="1"/>
    <col min="14" max="14" width="11.85546875" style="10" bestFit="1" customWidth="1"/>
    <col min="15" max="15" width="11.7109375" style="10" customWidth="1"/>
    <col min="16" max="16" width="14.140625" style="10" customWidth="1"/>
    <col min="17" max="21" width="9.140625" style="10"/>
    <col min="22" max="22" width="17.140625" customWidth="1"/>
  </cols>
  <sheetData>
    <row r="1" spans="1:22" ht="15.75" thickBot="1" x14ac:dyDescent="0.3">
      <c r="A1" s="11" t="s">
        <v>23</v>
      </c>
      <c r="B1" s="11" t="s">
        <v>24</v>
      </c>
      <c r="C1" s="11" t="s">
        <v>90</v>
      </c>
      <c r="D1" s="11" t="s">
        <v>29</v>
      </c>
      <c r="E1" s="12" t="s">
        <v>79</v>
      </c>
      <c r="F1" s="12" t="s">
        <v>80</v>
      </c>
      <c r="G1" s="12" t="s">
        <v>88</v>
      </c>
      <c r="H1" s="14" t="s">
        <v>81</v>
      </c>
      <c r="I1" s="14" t="s">
        <v>82</v>
      </c>
      <c r="J1" s="14" t="s">
        <v>83</v>
      </c>
      <c r="K1" s="14" t="s">
        <v>84</v>
      </c>
      <c r="L1" s="14" t="s">
        <v>91</v>
      </c>
      <c r="M1" s="14" t="s">
        <v>87</v>
      </c>
      <c r="N1" s="15" t="s">
        <v>52</v>
      </c>
      <c r="O1" s="15" t="s">
        <v>85</v>
      </c>
      <c r="P1" s="15" t="s">
        <v>86</v>
      </c>
      <c r="Q1" s="15" t="s">
        <v>53</v>
      </c>
      <c r="R1" s="15" t="s">
        <v>50</v>
      </c>
      <c r="S1" s="15" t="s">
        <v>51</v>
      </c>
      <c r="T1" s="15" t="s">
        <v>77</v>
      </c>
      <c r="U1" s="15" t="s">
        <v>78</v>
      </c>
      <c r="V1" s="15" t="s">
        <v>72</v>
      </c>
    </row>
    <row r="2" spans="1:22" ht="16.5" customHeight="1" x14ac:dyDescent="0.25">
      <c r="A2" s="9">
        <v>1</v>
      </c>
      <c r="B2" s="13">
        <v>1</v>
      </c>
      <c r="C2" s="486" t="str">
        <f>IFERROR(VLOOKUP(B2,rozpis_tisk!$A$2:$C$178,2,0),"")</f>
        <v>SK Černošice</v>
      </c>
      <c r="D2" s="488" t="str">
        <f>IFERROR(VLOOKUP(B2,rozpis_tisk!$A$2:$C$178,3,0),"")</f>
        <v>HC Berounští Medvědi</v>
      </c>
      <c r="E2" s="13" t="str">
        <f>IFERROR(VLOOKUP(B2,rozpis_tisk!$A$3:$C$202,2,0),"")</f>
        <v>SK Černošice</v>
      </c>
      <c r="F2" s="26" t="s">
        <v>54</v>
      </c>
      <c r="G2" s="392">
        <v>1</v>
      </c>
      <c r="H2" s="453">
        <v>0</v>
      </c>
      <c r="I2" s="453">
        <v>1</v>
      </c>
      <c r="J2" s="453">
        <v>0</v>
      </c>
      <c r="K2" s="453"/>
      <c r="M2" s="10">
        <f t="shared" ref="M2:M33" si="0">IF(L2=1,5,H2+I2+J2+K2)</f>
        <v>1</v>
      </c>
      <c r="N2" s="10">
        <f>IF(AND(M2&gt;M3,K2=0),1,0)</f>
        <v>0</v>
      </c>
      <c r="O2" s="10">
        <f>K2</f>
        <v>0</v>
      </c>
      <c r="P2" s="10">
        <f>K3</f>
        <v>0</v>
      </c>
      <c r="Q2" s="10">
        <f>IF(AND(M2&lt;M3,P2=0,K2=0),1,0)</f>
        <v>1</v>
      </c>
      <c r="R2" s="10">
        <f>M2</f>
        <v>1</v>
      </c>
      <c r="S2" s="10">
        <f>M3</f>
        <v>3</v>
      </c>
      <c r="T2" s="10">
        <f>N2*3+O2*2+P2*1+Q2*0</f>
        <v>0</v>
      </c>
      <c r="U2" s="10">
        <f>R2-S2</f>
        <v>-2</v>
      </c>
      <c r="V2" s="485" t="str">
        <f t="shared" ref="V2:V64" si="1">IF(M2=M3,"Dopiš SN","")</f>
        <v/>
      </c>
    </row>
    <row r="3" spans="1:22" ht="15.75" customHeight="1" thickBot="1" x14ac:dyDescent="0.3">
      <c r="A3" s="9">
        <f>A2</f>
        <v>1</v>
      </c>
      <c r="B3" s="9">
        <f>B2</f>
        <v>1</v>
      </c>
      <c r="C3" s="487"/>
      <c r="D3" s="489"/>
      <c r="E3" s="9" t="str">
        <f>IFERROR(VLOOKUP(B3,rozpis_tisk!$A$3:$C$202,3,0),"")</f>
        <v>HC Berounští Medvědi</v>
      </c>
      <c r="F3" s="9" t="s">
        <v>55</v>
      </c>
      <c r="G3" s="36">
        <v>1</v>
      </c>
      <c r="H3" s="452">
        <v>2</v>
      </c>
      <c r="I3" s="452">
        <v>0</v>
      </c>
      <c r="J3" s="452">
        <v>1</v>
      </c>
      <c r="K3" s="452"/>
      <c r="M3" s="10">
        <f t="shared" si="0"/>
        <v>3</v>
      </c>
      <c r="N3" s="10">
        <f>IF(AND(M3&gt;M2,K3=0),1,0)</f>
        <v>1</v>
      </c>
      <c r="O3" s="10">
        <f>K3</f>
        <v>0</v>
      </c>
      <c r="P3" s="10">
        <f>K2</f>
        <v>0</v>
      </c>
      <c r="Q3" s="10">
        <f>IF(AND(M3&lt;M2,N3=0,K2=0),1,0)</f>
        <v>0</v>
      </c>
      <c r="R3" s="10">
        <f>M3</f>
        <v>3</v>
      </c>
      <c r="S3" s="10">
        <f>M2</f>
        <v>1</v>
      </c>
      <c r="T3" s="10">
        <f>N3*3+O3*2+P3*1+Q3*0</f>
        <v>3</v>
      </c>
      <c r="U3" s="10">
        <f>R3-S3</f>
        <v>2</v>
      </c>
      <c r="V3" s="485"/>
    </row>
    <row r="4" spans="1:22" ht="16.5" customHeight="1" x14ac:dyDescent="0.25">
      <c r="A4" s="9">
        <f t="shared" ref="A4:A13" si="2">A3</f>
        <v>1</v>
      </c>
      <c r="B4" s="13">
        <v>2</v>
      </c>
      <c r="C4" s="486" t="str">
        <f>IFERROR(VLOOKUP(B4,rozpis_tisk!$A$2:$C$178,2,0),"")</f>
        <v>Slavoj Velké Popovice</v>
      </c>
      <c r="D4" s="488" t="str">
        <f>IFERROR(VLOOKUP(B4,rozpis_tisk!$A$2:$C$178,3,0),"")</f>
        <v xml:space="preserve">HC Hvězda Praha </v>
      </c>
      <c r="E4" s="13" t="str">
        <f>IFERROR(VLOOKUP(B4,rozpis_tisk!$A$3:$C$202,2,0),"")</f>
        <v>Slavoj Velké Popovice</v>
      </c>
      <c r="F4" s="26" t="s">
        <v>54</v>
      </c>
      <c r="G4" s="392">
        <v>1</v>
      </c>
      <c r="H4" s="453">
        <v>3</v>
      </c>
      <c r="I4" s="453">
        <v>1</v>
      </c>
      <c r="J4" s="453">
        <v>2</v>
      </c>
      <c r="K4" s="453"/>
      <c r="M4" s="10">
        <f t="shared" si="0"/>
        <v>6</v>
      </c>
      <c r="N4" s="10">
        <f>IF(AND(M4&gt;M5,K4=0),1,0)</f>
        <v>1</v>
      </c>
      <c r="O4" s="10">
        <f t="shared" ref="O4:O67" si="3">K4</f>
        <v>0</v>
      </c>
      <c r="P4" s="10">
        <f>K5</f>
        <v>0</v>
      </c>
      <c r="Q4" s="10">
        <f>IF(AND(M4&lt;M5,P4=0,K4=0),1,0)</f>
        <v>0</v>
      </c>
      <c r="R4" s="10">
        <f t="shared" ref="R4:R67" si="4">M4</f>
        <v>6</v>
      </c>
      <c r="S4" s="10">
        <f>M5</f>
        <v>4</v>
      </c>
      <c r="T4" s="10">
        <f t="shared" ref="T4:T67" si="5">N4*3+O4*2+P4*1+Q4*0</f>
        <v>3</v>
      </c>
      <c r="U4" s="10">
        <f t="shared" ref="U4:U67" si="6">R4-S4</f>
        <v>2</v>
      </c>
      <c r="V4" s="485" t="str">
        <f t="shared" si="1"/>
        <v/>
      </c>
    </row>
    <row r="5" spans="1:22" ht="15.75" customHeight="1" thickBot="1" x14ac:dyDescent="0.3">
      <c r="A5" s="9">
        <f t="shared" si="2"/>
        <v>1</v>
      </c>
      <c r="B5" s="9">
        <f>B4</f>
        <v>2</v>
      </c>
      <c r="C5" s="487"/>
      <c r="D5" s="489"/>
      <c r="E5" s="9" t="str">
        <f>IFERROR(VLOOKUP(B5,rozpis_tisk!$A$3:$C$202,3,0),"")</f>
        <v xml:space="preserve">HC Hvězda Praha </v>
      </c>
      <c r="F5" s="9" t="s">
        <v>55</v>
      </c>
      <c r="G5" s="36">
        <v>1</v>
      </c>
      <c r="H5" s="452">
        <v>2</v>
      </c>
      <c r="I5" s="452">
        <v>0</v>
      </c>
      <c r="J5" s="452">
        <v>2</v>
      </c>
      <c r="K5" s="452"/>
      <c r="M5" s="10">
        <f t="shared" si="0"/>
        <v>4</v>
      </c>
      <c r="N5" s="10">
        <f>IF(AND(M5&gt;M4,K5=0),1,0)</f>
        <v>0</v>
      </c>
      <c r="O5" s="10">
        <f t="shared" si="3"/>
        <v>0</v>
      </c>
      <c r="P5" s="10">
        <f>K4</f>
        <v>0</v>
      </c>
      <c r="Q5" s="10">
        <f>IF(AND(M5&lt;M4,N5=0,K4=0),1,0)</f>
        <v>1</v>
      </c>
      <c r="R5" s="10">
        <f t="shared" si="4"/>
        <v>4</v>
      </c>
      <c r="S5" s="10">
        <f>M4</f>
        <v>6</v>
      </c>
      <c r="T5" s="10">
        <f t="shared" si="5"/>
        <v>0</v>
      </c>
      <c r="U5" s="10">
        <f t="shared" si="6"/>
        <v>-2</v>
      </c>
      <c r="V5" s="485"/>
    </row>
    <row r="6" spans="1:22" ht="15.75" x14ac:dyDescent="0.25">
      <c r="A6" s="9">
        <f t="shared" si="2"/>
        <v>1</v>
      </c>
      <c r="B6" s="13">
        <v>3</v>
      </c>
      <c r="C6" s="486" t="str">
        <f>IFERROR(VLOOKUP(B6,rozpis_tisk!$A$2:$C$178,2,0),"")</f>
        <v>HK LEV Slaný</v>
      </c>
      <c r="D6" s="488" t="str">
        <f>IFERROR(VLOOKUP(B6,rozpis_tisk!$A$2:$C$178,3,0),"")</f>
        <v>HC Junior Mělník</v>
      </c>
      <c r="E6" s="13" t="str">
        <f>IFERROR(VLOOKUP(B6,rozpis_tisk!$A$3:$C$202,2,0),"")</f>
        <v>HK LEV Slaný</v>
      </c>
      <c r="F6" s="26" t="s">
        <v>54</v>
      </c>
      <c r="G6" s="392">
        <v>1</v>
      </c>
      <c r="H6" s="453">
        <v>1</v>
      </c>
      <c r="I6" s="453">
        <v>0</v>
      </c>
      <c r="J6" s="453">
        <v>4</v>
      </c>
      <c r="K6" s="453"/>
      <c r="M6" s="10">
        <f t="shared" si="0"/>
        <v>5</v>
      </c>
      <c r="N6" s="10">
        <f>IF(AND(M6&gt;M7,K6=0),1,0)</f>
        <v>1</v>
      </c>
      <c r="O6" s="10">
        <f t="shared" si="3"/>
        <v>0</v>
      </c>
      <c r="P6" s="10">
        <f>K7</f>
        <v>0</v>
      </c>
      <c r="Q6" s="10">
        <f>IF(AND(M6&lt;M7,P6=0,K6=0),1,0)</f>
        <v>0</v>
      </c>
      <c r="R6" s="10">
        <f t="shared" si="4"/>
        <v>5</v>
      </c>
      <c r="S6" s="10">
        <f>M7</f>
        <v>1</v>
      </c>
      <c r="T6" s="10">
        <f t="shared" si="5"/>
        <v>3</v>
      </c>
      <c r="U6" s="10">
        <f t="shared" si="6"/>
        <v>4</v>
      </c>
      <c r="V6" s="485" t="str">
        <f t="shared" si="1"/>
        <v/>
      </c>
    </row>
    <row r="7" spans="1:22" ht="15.75" customHeight="1" thickBot="1" x14ac:dyDescent="0.3">
      <c r="A7" s="9">
        <f t="shared" si="2"/>
        <v>1</v>
      </c>
      <c r="B7" s="9">
        <f>B6</f>
        <v>3</v>
      </c>
      <c r="C7" s="487"/>
      <c r="D7" s="489"/>
      <c r="E7" s="9" t="str">
        <f>IFERROR(VLOOKUP(B7,rozpis_tisk!$A$3:$C$202,3,0),"")</f>
        <v>HC Junior Mělník</v>
      </c>
      <c r="F7" s="9" t="s">
        <v>55</v>
      </c>
      <c r="G7" s="36">
        <v>1</v>
      </c>
      <c r="H7" s="452">
        <v>1</v>
      </c>
      <c r="I7" s="452">
        <v>0</v>
      </c>
      <c r="J7" s="452">
        <v>0</v>
      </c>
      <c r="K7" s="452"/>
      <c r="M7" s="10">
        <f t="shared" si="0"/>
        <v>1</v>
      </c>
      <c r="N7" s="10">
        <f>IF(AND(M7&gt;M6,K7=0),1,0)</f>
        <v>0</v>
      </c>
      <c r="O7" s="10">
        <f t="shared" si="3"/>
        <v>0</v>
      </c>
      <c r="P7" s="10">
        <f>K6</f>
        <v>0</v>
      </c>
      <c r="Q7" s="10">
        <f>IF(AND(M7&lt;M6,N7=0,K6=0),1,0)</f>
        <v>1</v>
      </c>
      <c r="R7" s="10">
        <f t="shared" si="4"/>
        <v>1</v>
      </c>
      <c r="S7" s="10">
        <f>M6</f>
        <v>5</v>
      </c>
      <c r="T7" s="10">
        <f t="shared" si="5"/>
        <v>0</v>
      </c>
      <c r="U7" s="10">
        <f t="shared" si="6"/>
        <v>-4</v>
      </c>
      <c r="V7" s="485"/>
    </row>
    <row r="8" spans="1:22" ht="15.75" customHeight="1" x14ac:dyDescent="0.25">
      <c r="A8" s="9">
        <f t="shared" si="2"/>
        <v>1</v>
      </c>
      <c r="B8" s="13">
        <v>4</v>
      </c>
      <c r="C8" s="486" t="str">
        <f>IFERROR(VLOOKUP(B8,rozpis_tisk!$A$2:$C$178,2,0),"")</f>
        <v>HC Poděbrady</v>
      </c>
      <c r="D8" s="488" t="str">
        <f>IFERROR(VLOOKUP(B8,rozpis_tisk!$A$2:$C$178,3,0),"")</f>
        <v xml:space="preserve">HC Benátky n Jizerou B </v>
      </c>
      <c r="E8" s="13" t="str">
        <f>IFERROR(VLOOKUP(B8,rozpis_tisk!$A$3:$C$202,2,0),"")</f>
        <v>HC Poděbrady</v>
      </c>
      <c r="F8" s="26" t="s">
        <v>54</v>
      </c>
      <c r="G8" s="392">
        <v>1</v>
      </c>
      <c r="H8" s="453">
        <v>0</v>
      </c>
      <c r="I8" s="453">
        <v>0</v>
      </c>
      <c r="J8" s="453">
        <v>1</v>
      </c>
      <c r="K8" s="453"/>
      <c r="M8" s="10">
        <f t="shared" si="0"/>
        <v>1</v>
      </c>
      <c r="N8" s="10">
        <f>IF(AND(M8&gt;M9,K8=0),1,0)</f>
        <v>0</v>
      </c>
      <c r="O8" s="10">
        <f t="shared" si="3"/>
        <v>0</v>
      </c>
      <c r="P8" s="10">
        <f>K9</f>
        <v>0</v>
      </c>
      <c r="Q8" s="10">
        <f>IF(AND(M8&lt;M9,P8=0,K8=0),1,0)</f>
        <v>1</v>
      </c>
      <c r="R8" s="10">
        <f t="shared" si="4"/>
        <v>1</v>
      </c>
      <c r="S8" s="10">
        <f>M9</f>
        <v>6</v>
      </c>
      <c r="T8" s="10">
        <f t="shared" si="5"/>
        <v>0</v>
      </c>
      <c r="U8" s="10">
        <f t="shared" si="6"/>
        <v>-5</v>
      </c>
      <c r="V8" s="485" t="str">
        <f t="shared" si="1"/>
        <v/>
      </c>
    </row>
    <row r="9" spans="1:22" ht="15.75" customHeight="1" thickBot="1" x14ac:dyDescent="0.3">
      <c r="A9" s="9">
        <f t="shared" si="2"/>
        <v>1</v>
      </c>
      <c r="B9" s="9">
        <f>B8</f>
        <v>4</v>
      </c>
      <c r="C9" s="487"/>
      <c r="D9" s="489"/>
      <c r="E9" s="9" t="str">
        <f>IFERROR(VLOOKUP(B9,rozpis_tisk!$A$3:$C$202,3,0),"")</f>
        <v xml:space="preserve">HC Benátky n Jizerou B </v>
      </c>
      <c r="F9" s="9" t="s">
        <v>55</v>
      </c>
      <c r="G9" s="36">
        <v>1</v>
      </c>
      <c r="H9" s="452">
        <v>2</v>
      </c>
      <c r="I9" s="452">
        <v>4</v>
      </c>
      <c r="J9" s="452">
        <v>0</v>
      </c>
      <c r="K9" s="452"/>
      <c r="M9" s="10">
        <f t="shared" si="0"/>
        <v>6</v>
      </c>
      <c r="N9" s="10">
        <f>IF(AND(M9&gt;M8,K9=0),1,0)</f>
        <v>1</v>
      </c>
      <c r="O9" s="10">
        <f t="shared" si="3"/>
        <v>0</v>
      </c>
      <c r="P9" s="10">
        <f>K8</f>
        <v>0</v>
      </c>
      <c r="Q9" s="10">
        <f>IF(AND(M9&lt;M8,N9=0,K8=0),1,0)</f>
        <v>0</v>
      </c>
      <c r="R9" s="10">
        <f t="shared" si="4"/>
        <v>6</v>
      </c>
      <c r="S9" s="10">
        <f>M8</f>
        <v>1</v>
      </c>
      <c r="T9" s="10">
        <f t="shared" si="5"/>
        <v>3</v>
      </c>
      <c r="U9" s="10">
        <f t="shared" si="6"/>
        <v>5</v>
      </c>
      <c r="V9" s="485"/>
    </row>
    <row r="10" spans="1:22" ht="15.75" customHeight="1" x14ac:dyDescent="0.25">
      <c r="A10" s="9">
        <f t="shared" si="2"/>
        <v>1</v>
      </c>
      <c r="B10" s="13">
        <v>5</v>
      </c>
      <c r="C10" s="486" t="str">
        <f>IFERROR(VLOOKUP(B10,rozpis_tisk!$A$2:$C$178,2,0),"")</f>
        <v>HC Rytíři Vlašim</v>
      </c>
      <c r="D10" s="488" t="str">
        <f>IFERROR(VLOOKUP(B10,rozpis_tisk!$A$2:$C$178,3,0),"")</f>
        <v>HC Žabonosy</v>
      </c>
      <c r="E10" s="13" t="str">
        <f>IFERROR(VLOOKUP(B10,rozpis_tisk!$A$3:$C$202,2,0),"")</f>
        <v>HC Rytíři Vlašim</v>
      </c>
      <c r="F10" s="26" t="s">
        <v>54</v>
      </c>
      <c r="G10" s="392">
        <v>1</v>
      </c>
      <c r="H10" s="453">
        <v>0</v>
      </c>
      <c r="I10" s="453">
        <v>0</v>
      </c>
      <c r="J10" s="453">
        <v>1</v>
      </c>
      <c r="K10" s="453"/>
      <c r="M10" s="10">
        <f t="shared" si="0"/>
        <v>1</v>
      </c>
      <c r="N10" s="10">
        <f>IF(AND(M10&gt;M11,K10=0),1,0)</f>
        <v>0</v>
      </c>
      <c r="O10" s="10">
        <f t="shared" si="3"/>
        <v>0</v>
      </c>
      <c r="P10" s="10">
        <f>K11</f>
        <v>0</v>
      </c>
      <c r="Q10" s="10">
        <f>IF(AND(M10&lt;M11,P10=0,K10=0),1,0)</f>
        <v>1</v>
      </c>
      <c r="R10" s="10">
        <f t="shared" si="4"/>
        <v>1</v>
      </c>
      <c r="S10" s="10">
        <f>M11</f>
        <v>4</v>
      </c>
      <c r="T10" s="10">
        <f t="shared" si="5"/>
        <v>0</v>
      </c>
      <c r="U10" s="10">
        <f t="shared" si="6"/>
        <v>-3</v>
      </c>
      <c r="V10" s="485" t="str">
        <f t="shared" si="1"/>
        <v/>
      </c>
    </row>
    <row r="11" spans="1:22" ht="15.75" customHeight="1" thickBot="1" x14ac:dyDescent="0.3">
      <c r="A11" s="9">
        <f t="shared" si="2"/>
        <v>1</v>
      </c>
      <c r="B11" s="9">
        <f>B10</f>
        <v>5</v>
      </c>
      <c r="C11" s="487"/>
      <c r="D11" s="489"/>
      <c r="E11" s="9" t="str">
        <f>IFERROR(VLOOKUP(B11,rozpis_tisk!$A$3:$C$202,3,0),"")</f>
        <v>HC Žabonosy</v>
      </c>
      <c r="F11" s="9" t="s">
        <v>55</v>
      </c>
      <c r="G11" s="36">
        <v>1</v>
      </c>
      <c r="H11" s="452">
        <v>2</v>
      </c>
      <c r="I11" s="452">
        <v>0</v>
      </c>
      <c r="J11" s="452">
        <v>2</v>
      </c>
      <c r="K11" s="452"/>
      <c r="M11" s="10">
        <f t="shared" si="0"/>
        <v>4</v>
      </c>
      <c r="N11" s="10">
        <f>IF(AND(M11&gt;M10,K11=0),1,0)</f>
        <v>1</v>
      </c>
      <c r="O11" s="10">
        <f t="shared" si="3"/>
        <v>0</v>
      </c>
      <c r="P11" s="10">
        <f>K10</f>
        <v>0</v>
      </c>
      <c r="Q11" s="10">
        <f>IF(AND(M11&lt;M10,N11=0,K10=0),1,0)</f>
        <v>0</v>
      </c>
      <c r="R11" s="10">
        <f t="shared" si="4"/>
        <v>4</v>
      </c>
      <c r="S11" s="10">
        <f>M10</f>
        <v>1</v>
      </c>
      <c r="T11" s="10">
        <f t="shared" si="5"/>
        <v>3</v>
      </c>
      <c r="U11" s="10">
        <f t="shared" si="6"/>
        <v>3</v>
      </c>
      <c r="V11" s="485"/>
    </row>
    <row r="12" spans="1:22" ht="15.75" customHeight="1" x14ac:dyDescent="0.25">
      <c r="A12" s="9">
        <f t="shared" si="2"/>
        <v>1</v>
      </c>
      <c r="B12" s="13">
        <v>6</v>
      </c>
      <c r="C12" s="486" t="str">
        <f>IFERROR(VLOOKUP(B12,rozpis_tisk!$A$2:$C$178,2,0),"")</f>
        <v>HC Čáslav</v>
      </c>
      <c r="D12" s="488" t="str">
        <f>IFERROR(VLOOKUP(B12,rozpis_tisk!$A$2:$C$178,3,0),"")</f>
        <v>SK Sršni Kutná Hora</v>
      </c>
      <c r="E12" s="13" t="str">
        <f>IFERROR(VLOOKUP(B12,rozpis_tisk!$A$3:$C$202,2,0),"")</f>
        <v>HC Čáslav</v>
      </c>
      <c r="F12" s="26" t="s">
        <v>54</v>
      </c>
      <c r="G12" s="392">
        <v>1</v>
      </c>
      <c r="H12" s="453">
        <v>1</v>
      </c>
      <c r="I12" s="453">
        <v>0</v>
      </c>
      <c r="J12" s="453">
        <v>3</v>
      </c>
      <c r="K12" s="453"/>
      <c r="M12" s="10">
        <f t="shared" si="0"/>
        <v>4</v>
      </c>
      <c r="N12" s="10">
        <f>IF(AND(M12&gt;M13,K12=0),1,0)</f>
        <v>1</v>
      </c>
      <c r="O12" s="10">
        <f t="shared" si="3"/>
        <v>0</v>
      </c>
      <c r="P12" s="10">
        <f>K13</f>
        <v>0</v>
      </c>
      <c r="Q12" s="10">
        <f>IF(AND(M12&lt;M13,P12=0,K12=0),1,0)</f>
        <v>0</v>
      </c>
      <c r="R12" s="10">
        <f t="shared" si="4"/>
        <v>4</v>
      </c>
      <c r="S12" s="10">
        <f>M13</f>
        <v>2</v>
      </c>
      <c r="T12" s="10">
        <f t="shared" si="5"/>
        <v>3</v>
      </c>
      <c r="U12" s="10">
        <f t="shared" si="6"/>
        <v>2</v>
      </c>
      <c r="V12" s="485" t="str">
        <f t="shared" si="1"/>
        <v/>
      </c>
    </row>
    <row r="13" spans="1:22" ht="15.75" customHeight="1" thickBot="1" x14ac:dyDescent="0.3">
      <c r="A13" s="9">
        <f t="shared" si="2"/>
        <v>1</v>
      </c>
      <c r="B13" s="9">
        <f>B12</f>
        <v>6</v>
      </c>
      <c r="C13" s="487"/>
      <c r="D13" s="489"/>
      <c r="E13" s="9" t="str">
        <f>IFERROR(VLOOKUP(B13,rozpis_tisk!$A$3:$C$202,3,0),"")</f>
        <v>SK Sršni Kutná Hora</v>
      </c>
      <c r="F13" s="9" t="s">
        <v>55</v>
      </c>
      <c r="G13" s="36">
        <v>1</v>
      </c>
      <c r="H13" s="452">
        <v>0</v>
      </c>
      <c r="I13" s="452">
        <v>0</v>
      </c>
      <c r="J13" s="452">
        <v>2</v>
      </c>
      <c r="K13" s="452"/>
      <c r="M13" s="10">
        <f t="shared" si="0"/>
        <v>2</v>
      </c>
      <c r="N13" s="10">
        <f>IF(AND(M13&gt;M12,K13=0),1,0)</f>
        <v>0</v>
      </c>
      <c r="O13" s="10">
        <f t="shared" si="3"/>
        <v>0</v>
      </c>
      <c r="P13" s="10">
        <f>K12</f>
        <v>0</v>
      </c>
      <c r="Q13" s="10">
        <f>IF(AND(M13&lt;M12,N13=0,K12=0),1,0)</f>
        <v>1</v>
      </c>
      <c r="R13" s="10">
        <f t="shared" si="4"/>
        <v>2</v>
      </c>
      <c r="S13" s="10">
        <f>M12</f>
        <v>4</v>
      </c>
      <c r="T13" s="10">
        <f t="shared" si="5"/>
        <v>0</v>
      </c>
      <c r="U13" s="10">
        <f t="shared" si="6"/>
        <v>-2</v>
      </c>
      <c r="V13" s="485"/>
    </row>
    <row r="14" spans="1:22" ht="15.75" customHeight="1" x14ac:dyDescent="0.25">
      <c r="A14" s="9">
        <v>1</v>
      </c>
      <c r="B14" s="13">
        <v>7</v>
      </c>
      <c r="C14" s="486" t="str">
        <f>IFERROR(VLOOKUP(B14,rozpis_tisk!$A$2:$C$178,2,0),"")</f>
        <v>HC LEV Benešov</v>
      </c>
      <c r="D14" s="488" t="str">
        <f>IFERROR(VLOOKUP(B14,rozpis_tisk!$A$2:$C$178,3,0),"")</f>
        <v>BK Mladá Boleslav B</v>
      </c>
      <c r="E14" s="13" t="str">
        <f>IFERROR(VLOOKUP(B14,rozpis_tisk!$A$3:$C$202,2,0),"")</f>
        <v>HC LEV Benešov</v>
      </c>
      <c r="F14" s="26" t="s">
        <v>54</v>
      </c>
      <c r="G14" s="392">
        <v>1</v>
      </c>
      <c r="H14" s="453">
        <v>4</v>
      </c>
      <c r="I14" s="453">
        <v>2</v>
      </c>
      <c r="J14" s="453">
        <v>2</v>
      </c>
      <c r="K14" s="453"/>
      <c r="M14" s="10">
        <f t="shared" si="0"/>
        <v>8</v>
      </c>
      <c r="N14" s="10">
        <f>IF(AND(M14&gt;M15,K14=0),1,0)</f>
        <v>1</v>
      </c>
      <c r="O14" s="10">
        <f t="shared" si="3"/>
        <v>0</v>
      </c>
      <c r="P14" s="10">
        <f>K15</f>
        <v>0</v>
      </c>
      <c r="Q14" s="10">
        <f>IF(AND(M14&lt;M15,P14=0,K14=0),1,0)</f>
        <v>0</v>
      </c>
      <c r="R14" s="10">
        <f t="shared" si="4"/>
        <v>8</v>
      </c>
      <c r="S14" s="10">
        <f>M15</f>
        <v>4</v>
      </c>
      <c r="T14" s="10">
        <f t="shared" si="5"/>
        <v>3</v>
      </c>
      <c r="U14" s="10">
        <f t="shared" si="6"/>
        <v>4</v>
      </c>
      <c r="V14" s="485" t="str">
        <f t="shared" si="1"/>
        <v/>
      </c>
    </row>
    <row r="15" spans="1:22" ht="15.75" customHeight="1" thickBot="1" x14ac:dyDescent="0.3">
      <c r="A15" s="9">
        <v>1</v>
      </c>
      <c r="B15" s="9">
        <f>B14</f>
        <v>7</v>
      </c>
      <c r="C15" s="487"/>
      <c r="D15" s="489"/>
      <c r="E15" s="9" t="str">
        <f>IFERROR(VLOOKUP(B15,rozpis_tisk!$A$3:$C$202,3,0),"")</f>
        <v>BK Mladá Boleslav B</v>
      </c>
      <c r="F15" s="9" t="s">
        <v>55</v>
      </c>
      <c r="G15" s="36">
        <v>1</v>
      </c>
      <c r="H15" s="452">
        <v>1</v>
      </c>
      <c r="I15" s="452">
        <v>2</v>
      </c>
      <c r="J15" s="452">
        <v>1</v>
      </c>
      <c r="K15" s="452"/>
      <c r="M15" s="10">
        <f t="shared" si="0"/>
        <v>4</v>
      </c>
      <c r="N15" s="10">
        <f>IF(AND(M15&gt;M14,K15=0),1,0)</f>
        <v>0</v>
      </c>
      <c r="O15" s="10">
        <f t="shared" si="3"/>
        <v>0</v>
      </c>
      <c r="P15" s="10">
        <f>K14</f>
        <v>0</v>
      </c>
      <c r="Q15" s="10">
        <f>IF(AND(M15&lt;M14,N15=0,K14=0),1,0)</f>
        <v>1</v>
      </c>
      <c r="R15" s="10">
        <f t="shared" si="4"/>
        <v>4</v>
      </c>
      <c r="S15" s="10">
        <f>M14</f>
        <v>8</v>
      </c>
      <c r="T15" s="10">
        <f t="shared" si="5"/>
        <v>0</v>
      </c>
      <c r="U15" s="10">
        <f t="shared" si="6"/>
        <v>-4</v>
      </c>
      <c r="V15" s="485"/>
    </row>
    <row r="16" spans="1:22" ht="15.75" customHeight="1" x14ac:dyDescent="0.25">
      <c r="A16" s="9">
        <f>A15</f>
        <v>1</v>
      </c>
      <c r="B16" s="13">
        <v>8</v>
      </c>
      <c r="C16" s="486" t="str">
        <f>IFERROR(VLOOKUP(B16,rozpis_tisk!$A$2:$C$178,2,0),"")</f>
        <v>HC Rakovník</v>
      </c>
      <c r="D16" s="488" t="str">
        <f>IFERROR(VLOOKUP(B16,rozpis_tisk!$A$2:$C$178,3,0),"")</f>
        <v>Flyers Hockey team</v>
      </c>
      <c r="E16" s="13" t="str">
        <f>IFERROR(VLOOKUP(B16,rozpis_tisk!$A$3:$C$202,2,0),"")</f>
        <v>HC Rakovník</v>
      </c>
      <c r="F16" s="26" t="s">
        <v>54</v>
      </c>
      <c r="G16" s="392">
        <v>1</v>
      </c>
      <c r="H16" s="453">
        <v>0</v>
      </c>
      <c r="I16" s="453">
        <v>2</v>
      </c>
      <c r="J16" s="453">
        <v>2</v>
      </c>
      <c r="K16" s="453"/>
      <c r="M16" s="10">
        <f t="shared" si="0"/>
        <v>4</v>
      </c>
      <c r="N16" s="10">
        <f>IF(AND(M16&gt;M17,K16=0),1,0)</f>
        <v>0</v>
      </c>
      <c r="O16" s="10">
        <f t="shared" si="3"/>
        <v>0</v>
      </c>
      <c r="P16" s="10">
        <f>K17</f>
        <v>0</v>
      </c>
      <c r="Q16" s="10">
        <f>IF(AND(M16&lt;M17,P16=0,K16=0),1,0)</f>
        <v>1</v>
      </c>
      <c r="R16" s="10">
        <f t="shared" si="4"/>
        <v>4</v>
      </c>
      <c r="S16" s="10">
        <f>M17</f>
        <v>5</v>
      </c>
      <c r="T16" s="10">
        <f t="shared" si="5"/>
        <v>0</v>
      </c>
      <c r="U16" s="10">
        <f t="shared" si="6"/>
        <v>-1</v>
      </c>
      <c r="V16" s="485" t="str">
        <f t="shared" si="1"/>
        <v/>
      </c>
    </row>
    <row r="17" spans="1:22" ht="15.75" customHeight="1" thickBot="1" x14ac:dyDescent="0.3">
      <c r="A17" s="9">
        <f>A16</f>
        <v>1</v>
      </c>
      <c r="B17" s="9">
        <f>B16</f>
        <v>8</v>
      </c>
      <c r="C17" s="487"/>
      <c r="D17" s="489"/>
      <c r="E17" s="9" t="str">
        <f>IFERROR(VLOOKUP(B17,rozpis_tisk!$A$3:$C$202,3,0),"")</f>
        <v>Flyers Hockey team</v>
      </c>
      <c r="F17" s="9" t="s">
        <v>55</v>
      </c>
      <c r="G17" s="36">
        <v>1</v>
      </c>
      <c r="H17" s="452">
        <v>1</v>
      </c>
      <c r="I17" s="452">
        <v>1</v>
      </c>
      <c r="J17" s="452">
        <v>3</v>
      </c>
      <c r="K17" s="452"/>
      <c r="M17" s="10">
        <f t="shared" si="0"/>
        <v>5</v>
      </c>
      <c r="N17" s="10">
        <f>IF(AND(M17&gt;M16,K17=0),1,0)</f>
        <v>1</v>
      </c>
      <c r="O17" s="10">
        <f t="shared" si="3"/>
        <v>0</v>
      </c>
      <c r="P17" s="10">
        <f>K16</f>
        <v>0</v>
      </c>
      <c r="Q17" s="10">
        <f>IF(AND(M17&lt;M16,N17=0,K16=0),1,0)</f>
        <v>0</v>
      </c>
      <c r="R17" s="10">
        <f t="shared" si="4"/>
        <v>5</v>
      </c>
      <c r="S17" s="10">
        <f>M16</f>
        <v>4</v>
      </c>
      <c r="T17" s="10">
        <f t="shared" si="5"/>
        <v>3</v>
      </c>
      <c r="U17" s="10">
        <f t="shared" si="6"/>
        <v>1</v>
      </c>
      <c r="V17" s="485"/>
    </row>
    <row r="18" spans="1:22" ht="15.75" customHeight="1" x14ac:dyDescent="0.25">
      <c r="A18" s="9">
        <v>2</v>
      </c>
      <c r="B18" s="13">
        <v>9</v>
      </c>
      <c r="C18" s="486" t="str">
        <f>IFERROR(VLOOKUP(B18,rozpis_tisk!$A$2:$C$178,2,0),"")</f>
        <v>HC Berounští Medvědi</v>
      </c>
      <c r="D18" s="488" t="str">
        <f>IFERROR(VLOOKUP(B18,rozpis_tisk!$A$2:$C$178,3,0),"")</f>
        <v>HC Junior Mělník</v>
      </c>
      <c r="E18" s="13" t="str">
        <f>IFERROR(VLOOKUP(B18,rozpis_tisk!$A$3:$C$202,2,0),"")</f>
        <v>HC Berounští Medvědi</v>
      </c>
      <c r="F18" s="26" t="s">
        <v>54</v>
      </c>
      <c r="G18" s="392">
        <v>1</v>
      </c>
      <c r="H18" s="453">
        <v>0</v>
      </c>
      <c r="I18" s="453">
        <v>2</v>
      </c>
      <c r="J18" s="453">
        <v>3</v>
      </c>
      <c r="K18" s="453"/>
      <c r="M18" s="10">
        <f t="shared" si="0"/>
        <v>5</v>
      </c>
      <c r="N18" s="10">
        <f>IF(AND(M18&gt;M19,K18=0),1,0)</f>
        <v>1</v>
      </c>
      <c r="O18" s="10">
        <f t="shared" si="3"/>
        <v>0</v>
      </c>
      <c r="P18" s="10">
        <f>K19</f>
        <v>0</v>
      </c>
      <c r="Q18" s="10">
        <f>IF(AND(M18&lt;M19,P18=0,K18=0),1,0)</f>
        <v>0</v>
      </c>
      <c r="R18" s="10">
        <f t="shared" si="4"/>
        <v>5</v>
      </c>
      <c r="S18" s="10">
        <f>M19</f>
        <v>2</v>
      </c>
      <c r="T18" s="10">
        <f t="shared" si="5"/>
        <v>3</v>
      </c>
      <c r="U18" s="10">
        <f t="shared" si="6"/>
        <v>3</v>
      </c>
      <c r="V18" s="485" t="str">
        <f t="shared" si="1"/>
        <v/>
      </c>
    </row>
    <row r="19" spans="1:22" ht="15.75" customHeight="1" thickBot="1" x14ac:dyDescent="0.3">
      <c r="A19" s="9">
        <v>2</v>
      </c>
      <c r="B19" s="9">
        <f>B18</f>
        <v>9</v>
      </c>
      <c r="C19" s="487"/>
      <c r="D19" s="489"/>
      <c r="E19" s="9" t="str">
        <f>IFERROR(VLOOKUP(B19,rozpis_tisk!$A$3:$C$202,3,0),"")</f>
        <v>HC Junior Mělník</v>
      </c>
      <c r="F19" s="9" t="s">
        <v>55</v>
      </c>
      <c r="G19" s="36">
        <v>1</v>
      </c>
      <c r="H19" s="452">
        <v>0</v>
      </c>
      <c r="I19" s="452">
        <v>1</v>
      </c>
      <c r="J19" s="452">
        <v>1</v>
      </c>
      <c r="K19" s="452"/>
      <c r="M19" s="10">
        <f t="shared" si="0"/>
        <v>2</v>
      </c>
      <c r="N19" s="10">
        <f>IF(AND(M19&gt;M18,K19=0),1,0)</f>
        <v>0</v>
      </c>
      <c r="O19" s="10">
        <f t="shared" si="3"/>
        <v>0</v>
      </c>
      <c r="P19" s="10">
        <f>K18</f>
        <v>0</v>
      </c>
      <c r="Q19" s="10">
        <f>IF(AND(M19&lt;M18,N19=0,K18=0),1,0)</f>
        <v>1</v>
      </c>
      <c r="R19" s="10">
        <f t="shared" si="4"/>
        <v>2</v>
      </c>
      <c r="S19" s="10">
        <f>M18</f>
        <v>5</v>
      </c>
      <c r="T19" s="10">
        <f t="shared" si="5"/>
        <v>0</v>
      </c>
      <c r="U19" s="10">
        <f t="shared" si="6"/>
        <v>-3</v>
      </c>
      <c r="V19" s="485"/>
    </row>
    <row r="20" spans="1:22" ht="15.75" customHeight="1" x14ac:dyDescent="0.25">
      <c r="A20" s="9">
        <v>2</v>
      </c>
      <c r="B20" s="13">
        <v>10</v>
      </c>
      <c r="C20" s="486" t="str">
        <f>IFERROR(VLOOKUP(B20,rozpis_tisk!$A$2:$C$178,2,0),"")</f>
        <v xml:space="preserve">HC Hvězda Praha </v>
      </c>
      <c r="D20" s="488" t="str">
        <f>IFERROR(VLOOKUP(B20,rozpis_tisk!$A$2:$C$178,3,0),"")</f>
        <v>HK LEV Slaný</v>
      </c>
      <c r="E20" s="13" t="str">
        <f>IFERROR(VLOOKUP(B20,rozpis_tisk!$A$3:$C$202,2,0),"")</f>
        <v xml:space="preserve">HC Hvězda Praha </v>
      </c>
      <c r="F20" s="26" t="s">
        <v>54</v>
      </c>
      <c r="G20" s="392">
        <v>1</v>
      </c>
      <c r="H20" s="453">
        <v>1</v>
      </c>
      <c r="I20" s="453">
        <v>0</v>
      </c>
      <c r="J20" s="453">
        <v>1</v>
      </c>
      <c r="K20" s="453"/>
      <c r="M20" s="10">
        <f t="shared" si="0"/>
        <v>2</v>
      </c>
      <c r="N20" s="10">
        <f>IF(AND(M20&gt;M21,K20=0),1,0)</f>
        <v>0</v>
      </c>
      <c r="O20" s="10">
        <f t="shared" si="3"/>
        <v>0</v>
      </c>
      <c r="P20" s="10">
        <f>K21</f>
        <v>0</v>
      </c>
      <c r="Q20" s="10">
        <f>IF(AND(M20&lt;M21,P20=0,K20=0),1,0)</f>
        <v>1</v>
      </c>
      <c r="R20" s="10">
        <f t="shared" si="4"/>
        <v>2</v>
      </c>
      <c r="S20" s="10">
        <f>M21</f>
        <v>7</v>
      </c>
      <c r="T20" s="10">
        <f t="shared" si="5"/>
        <v>0</v>
      </c>
      <c r="U20" s="10">
        <f t="shared" si="6"/>
        <v>-5</v>
      </c>
      <c r="V20" s="485" t="str">
        <f t="shared" si="1"/>
        <v/>
      </c>
    </row>
    <row r="21" spans="1:22" ht="15.75" customHeight="1" thickBot="1" x14ac:dyDescent="0.3">
      <c r="A21" s="9">
        <f>A20</f>
        <v>2</v>
      </c>
      <c r="B21" s="9">
        <f>B20</f>
        <v>10</v>
      </c>
      <c r="C21" s="487"/>
      <c r="D21" s="489"/>
      <c r="E21" s="9" t="str">
        <f>IFERROR(VLOOKUP(B21,rozpis_tisk!$A$3:$C$202,3,0),"")</f>
        <v>HK LEV Slaný</v>
      </c>
      <c r="F21" s="9" t="s">
        <v>55</v>
      </c>
      <c r="G21" s="36">
        <v>1</v>
      </c>
      <c r="H21" s="452">
        <v>2</v>
      </c>
      <c r="I21" s="452">
        <v>1</v>
      </c>
      <c r="J21" s="452">
        <v>4</v>
      </c>
      <c r="K21" s="452"/>
      <c r="M21" s="10">
        <f t="shared" si="0"/>
        <v>7</v>
      </c>
      <c r="N21" s="10">
        <f>IF(AND(M21&gt;M20,K21=0),1,0)</f>
        <v>1</v>
      </c>
      <c r="O21" s="10">
        <f t="shared" si="3"/>
        <v>0</v>
      </c>
      <c r="P21" s="10">
        <f>K20</f>
        <v>0</v>
      </c>
      <c r="Q21" s="10">
        <f>IF(AND(M21&lt;M20,N21=0,K20=0),1,0)</f>
        <v>0</v>
      </c>
      <c r="R21" s="10">
        <f t="shared" si="4"/>
        <v>7</v>
      </c>
      <c r="S21" s="10">
        <f>M20</f>
        <v>2</v>
      </c>
      <c r="T21" s="10">
        <f t="shared" si="5"/>
        <v>3</v>
      </c>
      <c r="U21" s="10">
        <f t="shared" si="6"/>
        <v>5</v>
      </c>
      <c r="V21" s="485"/>
    </row>
    <row r="22" spans="1:22" ht="15.75" customHeight="1" x14ac:dyDescent="0.25">
      <c r="A22" s="9">
        <f>A21</f>
        <v>2</v>
      </c>
      <c r="B22" s="13">
        <v>11</v>
      </c>
      <c r="C22" s="486" t="str">
        <f>IFERROR(VLOOKUP(B22,rozpis_tisk!$A$2:$C$178,2,0),"")</f>
        <v>SK Černošice</v>
      </c>
      <c r="D22" s="488" t="str">
        <f>IFERROR(VLOOKUP(B22,rozpis_tisk!$A$2:$C$178,3,0),"")</f>
        <v>HC Rakovník</v>
      </c>
      <c r="E22" s="13" t="str">
        <f>IFERROR(VLOOKUP(B22,rozpis_tisk!$A$3:$C$202,2,0),"")</f>
        <v>SK Černošice</v>
      </c>
      <c r="F22" s="26" t="s">
        <v>54</v>
      </c>
      <c r="G22" s="392">
        <v>1</v>
      </c>
      <c r="H22" s="453">
        <v>1</v>
      </c>
      <c r="I22" s="453">
        <v>2</v>
      </c>
      <c r="J22" s="453">
        <v>2</v>
      </c>
      <c r="K22" s="453"/>
      <c r="M22" s="10">
        <f t="shared" si="0"/>
        <v>5</v>
      </c>
      <c r="N22" s="10">
        <f>IF(AND(M22&gt;M23,K22=0),1,0)</f>
        <v>1</v>
      </c>
      <c r="O22" s="10">
        <f t="shared" si="3"/>
        <v>0</v>
      </c>
      <c r="P22" s="10">
        <f>K23</f>
        <v>0</v>
      </c>
      <c r="Q22" s="10">
        <f>IF(AND(M22&lt;M23,P22=0,K22=0),1,0)</f>
        <v>0</v>
      </c>
      <c r="R22" s="10">
        <f t="shared" si="4"/>
        <v>5</v>
      </c>
      <c r="S22" s="10">
        <f>M23</f>
        <v>3</v>
      </c>
      <c r="T22" s="10">
        <f t="shared" si="5"/>
        <v>3</v>
      </c>
      <c r="U22" s="10">
        <f t="shared" si="6"/>
        <v>2</v>
      </c>
      <c r="V22" s="485" t="str">
        <f t="shared" si="1"/>
        <v/>
      </c>
    </row>
    <row r="23" spans="1:22" ht="15.75" customHeight="1" thickBot="1" x14ac:dyDescent="0.3">
      <c r="A23" s="9">
        <f>A22</f>
        <v>2</v>
      </c>
      <c r="B23" s="9">
        <f>B22</f>
        <v>11</v>
      </c>
      <c r="C23" s="487"/>
      <c r="D23" s="489"/>
      <c r="E23" s="9" t="str">
        <f>IFERROR(VLOOKUP(B23,rozpis_tisk!$A$3:$C$202,3,0),"")</f>
        <v>HC Rakovník</v>
      </c>
      <c r="F23" s="9" t="s">
        <v>55</v>
      </c>
      <c r="G23" s="36">
        <v>1</v>
      </c>
      <c r="H23" s="452">
        <v>0</v>
      </c>
      <c r="I23" s="452">
        <v>1</v>
      </c>
      <c r="J23" s="452">
        <v>2</v>
      </c>
      <c r="K23" s="452"/>
      <c r="M23" s="10">
        <f t="shared" si="0"/>
        <v>3</v>
      </c>
      <c r="N23" s="10">
        <f>IF(AND(M23&gt;M22,K23=0),1,0)</f>
        <v>0</v>
      </c>
      <c r="O23" s="10">
        <f t="shared" si="3"/>
        <v>0</v>
      </c>
      <c r="P23" s="10">
        <f>K22</f>
        <v>0</v>
      </c>
      <c r="Q23" s="10">
        <f>IF(AND(M23&lt;M22,N23=0,K22=0),1,0)</f>
        <v>1</v>
      </c>
      <c r="R23" s="10">
        <f t="shared" si="4"/>
        <v>3</v>
      </c>
      <c r="S23" s="10">
        <f>M22</f>
        <v>5</v>
      </c>
      <c r="T23" s="10">
        <f t="shared" si="5"/>
        <v>0</v>
      </c>
      <c r="U23" s="10">
        <f t="shared" si="6"/>
        <v>-2</v>
      </c>
      <c r="V23" s="485"/>
    </row>
    <row r="24" spans="1:22" ht="15.75" customHeight="1" x14ac:dyDescent="0.25">
      <c r="A24" s="9">
        <f>A23</f>
        <v>2</v>
      </c>
      <c r="B24" s="13">
        <v>12</v>
      </c>
      <c r="C24" s="486" t="str">
        <f>IFERROR(VLOOKUP(B24,rozpis_tisk!$A$2:$C$178,2,0),"")</f>
        <v xml:space="preserve">HC Benátky n Jizerou B </v>
      </c>
      <c r="D24" s="488" t="str">
        <f>IFERROR(VLOOKUP(B24,rozpis_tisk!$A$2:$C$178,3,0),"")</f>
        <v>BK Mladá Boleslav B</v>
      </c>
      <c r="E24" s="13" t="str">
        <f>IFERROR(VLOOKUP(B24,rozpis_tisk!$A$3:$C$202,2,0),"")</f>
        <v xml:space="preserve">HC Benátky n Jizerou B </v>
      </c>
      <c r="F24" s="26" t="s">
        <v>54</v>
      </c>
      <c r="G24" s="392">
        <v>1</v>
      </c>
      <c r="H24" s="453">
        <v>1</v>
      </c>
      <c r="I24" s="453">
        <v>3</v>
      </c>
      <c r="J24" s="453">
        <v>0</v>
      </c>
      <c r="K24" s="453"/>
      <c r="M24" s="10">
        <f t="shared" si="0"/>
        <v>4</v>
      </c>
      <c r="N24" s="10">
        <f>IF(AND(M24&gt;M25,K24=0),1,0)</f>
        <v>0</v>
      </c>
      <c r="O24" s="10">
        <f t="shared" si="3"/>
        <v>0</v>
      </c>
      <c r="P24" s="10">
        <f>K25</f>
        <v>1</v>
      </c>
      <c r="Q24" s="10">
        <f>IF(AND(M24&lt;M25,P24=0,K24=0),1,0)</f>
        <v>0</v>
      </c>
      <c r="R24" s="10">
        <f t="shared" si="4"/>
        <v>4</v>
      </c>
      <c r="S24" s="10">
        <f>M25</f>
        <v>5</v>
      </c>
      <c r="T24" s="10">
        <f t="shared" si="5"/>
        <v>1</v>
      </c>
      <c r="U24" s="10">
        <f t="shared" si="6"/>
        <v>-1</v>
      </c>
      <c r="V24" s="485" t="str">
        <f t="shared" si="1"/>
        <v/>
      </c>
    </row>
    <row r="25" spans="1:22" ht="15.75" customHeight="1" thickBot="1" x14ac:dyDescent="0.3">
      <c r="A25" s="9">
        <f>A24</f>
        <v>2</v>
      </c>
      <c r="B25" s="9">
        <f>B24</f>
        <v>12</v>
      </c>
      <c r="C25" s="487"/>
      <c r="D25" s="489"/>
      <c r="E25" s="9" t="str">
        <f>IFERROR(VLOOKUP(B25,rozpis_tisk!$A$3:$C$202,3,0),"")</f>
        <v>BK Mladá Boleslav B</v>
      </c>
      <c r="F25" s="9" t="s">
        <v>55</v>
      </c>
      <c r="G25" s="36">
        <v>1</v>
      </c>
      <c r="H25" s="452">
        <v>1</v>
      </c>
      <c r="I25" s="452">
        <v>2</v>
      </c>
      <c r="J25" s="452">
        <v>1</v>
      </c>
      <c r="K25" s="452">
        <v>1</v>
      </c>
      <c r="M25" s="10">
        <f t="shared" si="0"/>
        <v>5</v>
      </c>
      <c r="N25" s="10">
        <f>IF(AND(M25&gt;M24,K25=0),1,0)</f>
        <v>0</v>
      </c>
      <c r="O25" s="10">
        <f t="shared" si="3"/>
        <v>1</v>
      </c>
      <c r="P25" s="10">
        <f>K24</f>
        <v>0</v>
      </c>
      <c r="Q25" s="10">
        <f>IF(AND(M25&lt;M24,N25=0,K24=0),1,0)</f>
        <v>0</v>
      </c>
      <c r="R25" s="10">
        <f t="shared" si="4"/>
        <v>5</v>
      </c>
      <c r="S25" s="10">
        <f>M24</f>
        <v>4</v>
      </c>
      <c r="T25" s="10">
        <f t="shared" si="5"/>
        <v>2</v>
      </c>
      <c r="U25" s="10">
        <f t="shared" si="6"/>
        <v>1</v>
      </c>
      <c r="V25" s="485"/>
    </row>
    <row r="26" spans="1:22" ht="16.5" customHeight="1" x14ac:dyDescent="0.25">
      <c r="A26" s="9">
        <v>2</v>
      </c>
      <c r="B26" s="13">
        <v>13</v>
      </c>
      <c r="C26" s="486" t="str">
        <f>IFERROR(VLOOKUP(B26,rozpis_tisk!$A$2:$C$178,2,0),"")</f>
        <v>SK Sršni Kutná Hora</v>
      </c>
      <c r="D26" s="488" t="str">
        <f>IFERROR(VLOOKUP(B26,rozpis_tisk!$A$2:$C$178,3,0),"")</f>
        <v>HC LEV Benešov</v>
      </c>
      <c r="E26" s="13" t="str">
        <f>IFERROR(VLOOKUP(B26,rozpis_tisk!$A$3:$C$202,2,0),"")</f>
        <v>SK Sršni Kutná Hora</v>
      </c>
      <c r="F26" s="26" t="s">
        <v>54</v>
      </c>
      <c r="G26" s="392">
        <v>1</v>
      </c>
      <c r="H26" s="453">
        <v>1</v>
      </c>
      <c r="I26" s="453">
        <v>1</v>
      </c>
      <c r="J26" s="453">
        <v>3</v>
      </c>
      <c r="K26" s="453"/>
      <c r="M26" s="10">
        <f t="shared" si="0"/>
        <v>5</v>
      </c>
      <c r="N26" s="10">
        <f>IF(AND(M26&gt;M27,K26=0),1,0)</f>
        <v>0</v>
      </c>
      <c r="O26" s="10">
        <f t="shared" si="3"/>
        <v>0</v>
      </c>
      <c r="P26" s="10">
        <f>K27</f>
        <v>0</v>
      </c>
      <c r="Q26" s="10">
        <f>IF(AND(M26&lt;M27,P26=0,K26=0),1,0)</f>
        <v>1</v>
      </c>
      <c r="R26" s="10">
        <f t="shared" si="4"/>
        <v>5</v>
      </c>
      <c r="S26" s="10">
        <f>M27</f>
        <v>10</v>
      </c>
      <c r="T26" s="10">
        <f t="shared" si="5"/>
        <v>0</v>
      </c>
      <c r="U26" s="10">
        <f t="shared" si="6"/>
        <v>-5</v>
      </c>
      <c r="V26" s="485" t="str">
        <f t="shared" si="1"/>
        <v/>
      </c>
    </row>
    <row r="27" spans="1:22" ht="15.75" customHeight="1" thickBot="1" x14ac:dyDescent="0.3">
      <c r="A27" s="9">
        <v>2</v>
      </c>
      <c r="B27" s="9">
        <f>B26</f>
        <v>13</v>
      </c>
      <c r="C27" s="487"/>
      <c r="D27" s="489"/>
      <c r="E27" s="9" t="str">
        <f>IFERROR(VLOOKUP(B27,rozpis_tisk!$A$3:$C$202,3,0),"")</f>
        <v>HC LEV Benešov</v>
      </c>
      <c r="F27" s="9" t="s">
        <v>55</v>
      </c>
      <c r="G27" s="36">
        <v>1</v>
      </c>
      <c r="H27" s="452">
        <v>3</v>
      </c>
      <c r="I27" s="452">
        <v>4</v>
      </c>
      <c r="J27" s="452">
        <v>3</v>
      </c>
      <c r="K27" s="452"/>
      <c r="M27" s="10">
        <f t="shared" si="0"/>
        <v>10</v>
      </c>
      <c r="N27" s="10">
        <f>IF(AND(M27&gt;M26,K27=0),1,0)</f>
        <v>1</v>
      </c>
      <c r="O27" s="10">
        <f t="shared" si="3"/>
        <v>0</v>
      </c>
      <c r="P27" s="10">
        <f>K26</f>
        <v>0</v>
      </c>
      <c r="Q27" s="10">
        <f>IF(AND(M27&lt;M26,N27=0,K26=0),1,0)</f>
        <v>0</v>
      </c>
      <c r="R27" s="10">
        <f t="shared" si="4"/>
        <v>10</v>
      </c>
      <c r="S27" s="10">
        <f>M26</f>
        <v>5</v>
      </c>
      <c r="T27" s="10">
        <f t="shared" si="5"/>
        <v>3</v>
      </c>
      <c r="U27" s="10">
        <f t="shared" si="6"/>
        <v>5</v>
      </c>
      <c r="V27" s="485"/>
    </row>
    <row r="28" spans="1:22" ht="15.75" x14ac:dyDescent="0.25">
      <c r="A28" s="9">
        <v>2</v>
      </c>
      <c r="B28" s="13">
        <v>14</v>
      </c>
      <c r="C28" s="486" t="str">
        <f>IFERROR(VLOOKUP(B28,rozpis_tisk!$A$2:$C$178,2,0),"")</f>
        <v>HC Žabonosy</v>
      </c>
      <c r="D28" s="488" t="str">
        <f>IFERROR(VLOOKUP(B28,rozpis_tisk!$A$2:$C$178,3,0),"")</f>
        <v>HC Čáslav</v>
      </c>
      <c r="E28" s="13" t="str">
        <f>IFERROR(VLOOKUP(B28,rozpis_tisk!$A$3:$C$202,2,0),"")</f>
        <v>HC Žabonosy</v>
      </c>
      <c r="F28" s="26" t="s">
        <v>54</v>
      </c>
      <c r="G28" s="392">
        <v>1</v>
      </c>
      <c r="H28" s="453">
        <v>0</v>
      </c>
      <c r="I28" s="453">
        <v>1</v>
      </c>
      <c r="J28" s="453">
        <v>1</v>
      </c>
      <c r="K28" s="453">
        <v>1</v>
      </c>
      <c r="M28" s="10">
        <f t="shared" si="0"/>
        <v>3</v>
      </c>
      <c r="N28" s="10">
        <f>IF(AND(M28&gt;M29,K28=0),1,0)</f>
        <v>0</v>
      </c>
      <c r="O28" s="10">
        <f t="shared" si="3"/>
        <v>1</v>
      </c>
      <c r="P28" s="10">
        <f>K29</f>
        <v>0</v>
      </c>
      <c r="Q28" s="10">
        <f>IF(AND(M28&lt;M29,P28=0,K28=0),1,0)</f>
        <v>0</v>
      </c>
      <c r="R28" s="10">
        <f t="shared" si="4"/>
        <v>3</v>
      </c>
      <c r="S28" s="10">
        <f>M29</f>
        <v>2</v>
      </c>
      <c r="T28" s="10">
        <f t="shared" si="5"/>
        <v>2</v>
      </c>
      <c r="U28" s="10">
        <f t="shared" si="6"/>
        <v>1</v>
      </c>
      <c r="V28" s="485" t="str">
        <f t="shared" si="1"/>
        <v/>
      </c>
    </row>
    <row r="29" spans="1:22" ht="15.75" customHeight="1" thickBot="1" x14ac:dyDescent="0.3">
      <c r="A29" s="9">
        <v>2</v>
      </c>
      <c r="B29" s="9">
        <f>B28</f>
        <v>14</v>
      </c>
      <c r="C29" s="487"/>
      <c r="D29" s="489"/>
      <c r="E29" s="9" t="str">
        <f>IFERROR(VLOOKUP(B29,rozpis_tisk!$A$3:$C$202,3,0),"")</f>
        <v>HC Čáslav</v>
      </c>
      <c r="F29" s="9" t="s">
        <v>55</v>
      </c>
      <c r="G29" s="36">
        <v>1</v>
      </c>
      <c r="H29" s="452">
        <v>0</v>
      </c>
      <c r="I29" s="452">
        <v>2</v>
      </c>
      <c r="J29" s="452">
        <v>0</v>
      </c>
      <c r="K29" s="452"/>
      <c r="M29" s="10">
        <f t="shared" si="0"/>
        <v>2</v>
      </c>
      <c r="N29" s="10">
        <f>IF(AND(M29&gt;M28,K29=0),1,0)</f>
        <v>0</v>
      </c>
      <c r="O29" s="10">
        <f t="shared" si="3"/>
        <v>0</v>
      </c>
      <c r="P29" s="10">
        <f>K28</f>
        <v>1</v>
      </c>
      <c r="Q29" s="10">
        <f>IF(AND(M29&lt;M28,N29=0,K28=0),1,0)</f>
        <v>0</v>
      </c>
      <c r="R29" s="10">
        <f t="shared" si="4"/>
        <v>2</v>
      </c>
      <c r="S29" s="10">
        <f>M28</f>
        <v>3</v>
      </c>
      <c r="T29" s="10">
        <f t="shared" si="5"/>
        <v>1</v>
      </c>
      <c r="U29" s="10">
        <f t="shared" si="6"/>
        <v>-1</v>
      </c>
      <c r="V29" s="485"/>
    </row>
    <row r="30" spans="1:22" ht="15.75" customHeight="1" x14ac:dyDescent="0.25">
      <c r="A30" s="9">
        <v>2</v>
      </c>
      <c r="B30" s="13">
        <v>15</v>
      </c>
      <c r="C30" s="486" t="str">
        <f>IFERROR(VLOOKUP(B30,rozpis_tisk!$A$2:$C$178,2,0),"")</f>
        <v>HC Poděbrady</v>
      </c>
      <c r="D30" s="488" t="str">
        <f>IFERROR(VLOOKUP(B30,rozpis_tisk!$A$2:$C$178,3,0),"")</f>
        <v>HC Rytíři Vlašim</v>
      </c>
      <c r="E30" s="13" t="str">
        <f>IFERROR(VLOOKUP(B30,rozpis_tisk!$A$3:$C$202,2,0),"")</f>
        <v>HC Poděbrady</v>
      </c>
      <c r="F30" s="26" t="s">
        <v>54</v>
      </c>
      <c r="G30" s="392">
        <v>1</v>
      </c>
      <c r="H30" s="453">
        <v>0</v>
      </c>
      <c r="I30" s="453">
        <v>0</v>
      </c>
      <c r="J30" s="453">
        <v>4</v>
      </c>
      <c r="K30" s="453">
        <v>1</v>
      </c>
      <c r="M30" s="10">
        <f t="shared" si="0"/>
        <v>5</v>
      </c>
      <c r="N30" s="10">
        <f>IF(AND(M30&gt;M31,K30=0),1,0)</f>
        <v>0</v>
      </c>
      <c r="O30" s="10">
        <f t="shared" si="3"/>
        <v>1</v>
      </c>
      <c r="P30" s="10">
        <f>K31</f>
        <v>0</v>
      </c>
      <c r="Q30" s="10">
        <f>IF(AND(M30&lt;M31,P30=0,K30=0),1,0)</f>
        <v>0</v>
      </c>
      <c r="R30" s="10">
        <f t="shared" si="4"/>
        <v>5</v>
      </c>
      <c r="S30" s="10">
        <f>M31</f>
        <v>4</v>
      </c>
      <c r="T30" s="10">
        <f t="shared" si="5"/>
        <v>2</v>
      </c>
      <c r="U30" s="10">
        <f t="shared" si="6"/>
        <v>1</v>
      </c>
      <c r="V30" s="485" t="str">
        <f t="shared" si="1"/>
        <v/>
      </c>
    </row>
    <row r="31" spans="1:22" ht="15.75" customHeight="1" thickBot="1" x14ac:dyDescent="0.3">
      <c r="A31" s="9">
        <v>2</v>
      </c>
      <c r="B31" s="9">
        <f>B30</f>
        <v>15</v>
      </c>
      <c r="C31" s="487"/>
      <c r="D31" s="489"/>
      <c r="E31" s="9" t="str">
        <f>IFERROR(VLOOKUP(B31,rozpis_tisk!$A$3:$C$202,3,0),"")</f>
        <v>HC Rytíři Vlašim</v>
      </c>
      <c r="F31" s="9" t="s">
        <v>55</v>
      </c>
      <c r="G31" s="36">
        <v>1</v>
      </c>
      <c r="H31" s="452">
        <v>1</v>
      </c>
      <c r="I31" s="452">
        <v>2</v>
      </c>
      <c r="J31" s="452">
        <v>1</v>
      </c>
      <c r="K31" s="452"/>
      <c r="M31" s="10">
        <f t="shared" si="0"/>
        <v>4</v>
      </c>
      <c r="N31" s="10">
        <f>IF(AND(M31&gt;M30,K31=0),1,0)</f>
        <v>0</v>
      </c>
      <c r="O31" s="10">
        <f t="shared" si="3"/>
        <v>0</v>
      </c>
      <c r="P31" s="10">
        <f>K30</f>
        <v>1</v>
      </c>
      <c r="Q31" s="10">
        <f>IF(AND(M31&lt;M30,N31=0,K30=0),1,0)</f>
        <v>0</v>
      </c>
      <c r="R31" s="10">
        <f t="shared" si="4"/>
        <v>4</v>
      </c>
      <c r="S31" s="10">
        <f>M30</f>
        <v>5</v>
      </c>
      <c r="T31" s="10">
        <f t="shared" si="5"/>
        <v>1</v>
      </c>
      <c r="U31" s="10">
        <f t="shared" si="6"/>
        <v>-1</v>
      </c>
      <c r="V31" s="485"/>
    </row>
    <row r="32" spans="1:22" ht="15.75" customHeight="1" x14ac:dyDescent="0.25">
      <c r="A32" s="9">
        <v>2</v>
      </c>
      <c r="B32" s="13">
        <v>16</v>
      </c>
      <c r="C32" s="486" t="str">
        <f>IFERROR(VLOOKUP(B32,rozpis_tisk!$A$2:$C$178,2,0),"")</f>
        <v>Flyers Hockey team</v>
      </c>
      <c r="D32" s="488" t="str">
        <f>IFERROR(VLOOKUP(B32,rozpis_tisk!$A$2:$C$178,3,0),"")</f>
        <v>Slavoj Velké Popovice</v>
      </c>
      <c r="E32" s="13" t="str">
        <f>IFERROR(VLOOKUP(B32,rozpis_tisk!$A$3:$C$202,2,0),"")</f>
        <v>Flyers Hockey team</v>
      </c>
      <c r="F32" s="26" t="s">
        <v>54</v>
      </c>
      <c r="G32" s="392">
        <v>1</v>
      </c>
      <c r="H32" s="453">
        <v>0</v>
      </c>
      <c r="I32" s="453">
        <v>1</v>
      </c>
      <c r="J32" s="453">
        <v>2</v>
      </c>
      <c r="K32" s="453"/>
      <c r="M32" s="10">
        <f t="shared" si="0"/>
        <v>3</v>
      </c>
      <c r="N32" s="10">
        <f>IF(AND(M32&gt;M33,K32=0),1,0)</f>
        <v>0</v>
      </c>
      <c r="O32" s="10">
        <f t="shared" si="3"/>
        <v>0</v>
      </c>
      <c r="P32" s="10">
        <f>K33</f>
        <v>0</v>
      </c>
      <c r="Q32" s="10">
        <f>IF(AND(M32&lt;M33,P32=0,K32=0),1,0)</f>
        <v>1</v>
      </c>
      <c r="R32" s="10">
        <f t="shared" si="4"/>
        <v>3</v>
      </c>
      <c r="S32" s="10">
        <f>M33</f>
        <v>5</v>
      </c>
      <c r="T32" s="10">
        <f t="shared" si="5"/>
        <v>0</v>
      </c>
      <c r="U32" s="10">
        <f t="shared" si="6"/>
        <v>-2</v>
      </c>
      <c r="V32" s="485" t="str">
        <f t="shared" si="1"/>
        <v/>
      </c>
    </row>
    <row r="33" spans="1:22" ht="15.75" customHeight="1" thickBot="1" x14ac:dyDescent="0.3">
      <c r="A33" s="9">
        <v>2</v>
      </c>
      <c r="B33" s="9">
        <f>B32</f>
        <v>16</v>
      </c>
      <c r="C33" s="487"/>
      <c r="D33" s="489"/>
      <c r="E33" s="9" t="str">
        <f>IFERROR(VLOOKUP(B33,rozpis_tisk!$A$3:$C$202,3,0),"")</f>
        <v>Slavoj Velké Popovice</v>
      </c>
      <c r="F33" s="9" t="s">
        <v>55</v>
      </c>
      <c r="G33" s="36">
        <v>1</v>
      </c>
      <c r="H33" s="452">
        <v>3</v>
      </c>
      <c r="I33" s="452">
        <v>1</v>
      </c>
      <c r="J33" s="452">
        <v>1</v>
      </c>
      <c r="K33" s="452"/>
      <c r="M33" s="10">
        <f t="shared" si="0"/>
        <v>5</v>
      </c>
      <c r="N33" s="10">
        <f>IF(AND(M33&gt;M32,K33=0),1,0)</f>
        <v>1</v>
      </c>
      <c r="O33" s="10">
        <f t="shared" si="3"/>
        <v>0</v>
      </c>
      <c r="P33" s="10">
        <f>K32</f>
        <v>0</v>
      </c>
      <c r="Q33" s="10">
        <f>IF(AND(M33&lt;M32,N33=0,K32=0),1,0)</f>
        <v>0</v>
      </c>
      <c r="R33" s="10">
        <f t="shared" si="4"/>
        <v>5</v>
      </c>
      <c r="S33" s="10">
        <f>M32</f>
        <v>3</v>
      </c>
      <c r="T33" s="10">
        <f t="shared" si="5"/>
        <v>3</v>
      </c>
      <c r="U33" s="10">
        <f t="shared" si="6"/>
        <v>2</v>
      </c>
      <c r="V33" s="485"/>
    </row>
    <row r="34" spans="1:22" ht="15.75" customHeight="1" x14ac:dyDescent="0.25">
      <c r="A34" s="9">
        <v>3</v>
      </c>
      <c r="B34" s="13">
        <v>17</v>
      </c>
      <c r="C34" s="486" t="str">
        <f>IFERROR(VLOOKUP(B34,rozpis_tisk!$A$2:$C$178,2,0),"")</f>
        <v>HC Rakovník</v>
      </c>
      <c r="D34" s="488" t="str">
        <f>IFERROR(VLOOKUP(B34,rozpis_tisk!$A$2:$C$178,3,0),"")</f>
        <v>HC Berounští Medvědi</v>
      </c>
      <c r="E34" s="13" t="str">
        <f>IFERROR(VLOOKUP(B34,rozpis_tisk!$A$3:$C$202,2,0),"")</f>
        <v>HC Rakovník</v>
      </c>
      <c r="F34" s="26" t="s">
        <v>54</v>
      </c>
      <c r="G34" s="392">
        <v>1</v>
      </c>
      <c r="H34" s="453">
        <v>2</v>
      </c>
      <c r="I34" s="453">
        <v>2</v>
      </c>
      <c r="J34" s="453">
        <v>2</v>
      </c>
      <c r="K34" s="453"/>
      <c r="M34" s="10">
        <f t="shared" ref="M34:M65" si="7">IF(L34=1,5,H34+I34+J34+K34)</f>
        <v>6</v>
      </c>
      <c r="N34" s="10">
        <f>IF(AND(M34&gt;M35,K34=0),1,0)</f>
        <v>1</v>
      </c>
      <c r="O34" s="10">
        <f t="shared" si="3"/>
        <v>0</v>
      </c>
      <c r="P34" s="10">
        <f>K35</f>
        <v>0</v>
      </c>
      <c r="Q34" s="10">
        <f>IF(AND(M34&lt;M35,P34=0,K34=0),1,0)</f>
        <v>0</v>
      </c>
      <c r="R34" s="10">
        <f t="shared" si="4"/>
        <v>6</v>
      </c>
      <c r="S34" s="10">
        <f>M35</f>
        <v>2</v>
      </c>
      <c r="T34" s="10">
        <f t="shared" si="5"/>
        <v>3</v>
      </c>
      <c r="U34" s="10">
        <f t="shared" si="6"/>
        <v>4</v>
      </c>
      <c r="V34" s="485" t="str">
        <f t="shared" si="1"/>
        <v/>
      </c>
    </row>
    <row r="35" spans="1:22" ht="15.75" customHeight="1" thickBot="1" x14ac:dyDescent="0.3">
      <c r="A35" s="9">
        <v>3</v>
      </c>
      <c r="B35" s="9">
        <f>B34</f>
        <v>17</v>
      </c>
      <c r="C35" s="487"/>
      <c r="D35" s="489"/>
      <c r="E35" s="9" t="str">
        <f>IFERROR(VLOOKUP(B35,rozpis_tisk!$A$3:$C$202,3,0),"")</f>
        <v>HC Berounští Medvědi</v>
      </c>
      <c r="F35" s="9" t="s">
        <v>55</v>
      </c>
      <c r="G35" s="36">
        <v>1</v>
      </c>
      <c r="H35" s="452">
        <v>2</v>
      </c>
      <c r="I35" s="452">
        <v>0</v>
      </c>
      <c r="J35" s="452">
        <v>0</v>
      </c>
      <c r="K35" s="452"/>
      <c r="M35" s="10">
        <f t="shared" si="7"/>
        <v>2</v>
      </c>
      <c r="N35" s="10">
        <f>IF(AND(M35&gt;M34,K35=0),1,0)</f>
        <v>0</v>
      </c>
      <c r="O35" s="10">
        <f t="shared" si="3"/>
        <v>0</v>
      </c>
      <c r="P35" s="10">
        <f>K34</f>
        <v>0</v>
      </c>
      <c r="Q35" s="10">
        <f>IF(AND(M35&lt;M34,N35=0,K34=0),1,0)</f>
        <v>1</v>
      </c>
      <c r="R35" s="10">
        <f t="shared" si="4"/>
        <v>2</v>
      </c>
      <c r="S35" s="10">
        <f>M34</f>
        <v>6</v>
      </c>
      <c r="T35" s="10">
        <f t="shared" si="5"/>
        <v>0</v>
      </c>
      <c r="U35" s="10">
        <f t="shared" si="6"/>
        <v>-4</v>
      </c>
      <c r="V35" s="485"/>
    </row>
    <row r="36" spans="1:22" ht="15.75" customHeight="1" x14ac:dyDescent="0.25">
      <c r="A36" s="9">
        <f>A35</f>
        <v>3</v>
      </c>
      <c r="B36" s="13">
        <v>18</v>
      </c>
      <c r="C36" s="486" t="str">
        <f>IFERROR(VLOOKUP(B36,rozpis_tisk!$A$2:$C$178,2,0),"")</f>
        <v>Slavoj Velké Popovice</v>
      </c>
      <c r="D36" s="488" t="str">
        <f>IFERROR(VLOOKUP(B36,rozpis_tisk!$A$2:$C$178,3,0),"")</f>
        <v>SK Černošice</v>
      </c>
      <c r="E36" s="13" t="str">
        <f>IFERROR(VLOOKUP(B36,rozpis_tisk!$A$3:$C$202,2,0),"")</f>
        <v>Slavoj Velké Popovice</v>
      </c>
      <c r="F36" s="26" t="s">
        <v>54</v>
      </c>
      <c r="G36" s="392">
        <v>1</v>
      </c>
      <c r="H36" s="453">
        <v>0</v>
      </c>
      <c r="I36" s="453">
        <v>1</v>
      </c>
      <c r="J36" s="453">
        <v>0</v>
      </c>
      <c r="K36" s="453"/>
      <c r="M36" s="10">
        <f t="shared" si="7"/>
        <v>1</v>
      </c>
      <c r="N36" s="10">
        <f>IF(AND(M36&gt;M37,K36=0),1,0)</f>
        <v>0</v>
      </c>
      <c r="O36" s="10">
        <f t="shared" si="3"/>
        <v>0</v>
      </c>
      <c r="P36" s="10">
        <f>K37</f>
        <v>1</v>
      </c>
      <c r="Q36" s="10">
        <f>IF(AND(M36&lt;M37,P36=0,K36=0),1,0)</f>
        <v>0</v>
      </c>
      <c r="R36" s="10">
        <f t="shared" si="4"/>
        <v>1</v>
      </c>
      <c r="S36" s="10">
        <f>M37</f>
        <v>2</v>
      </c>
      <c r="T36" s="10">
        <f t="shared" si="5"/>
        <v>1</v>
      </c>
      <c r="U36" s="10">
        <f t="shared" si="6"/>
        <v>-1</v>
      </c>
      <c r="V36" s="485" t="str">
        <f t="shared" si="1"/>
        <v/>
      </c>
    </row>
    <row r="37" spans="1:22" ht="15.75" customHeight="1" thickBot="1" x14ac:dyDescent="0.3">
      <c r="A37" s="9">
        <f>A36</f>
        <v>3</v>
      </c>
      <c r="B37" s="9">
        <f>B36</f>
        <v>18</v>
      </c>
      <c r="C37" s="487"/>
      <c r="D37" s="489"/>
      <c r="E37" s="9" t="str">
        <f>IFERROR(VLOOKUP(B37,rozpis_tisk!$A$3:$C$202,3,0),"")</f>
        <v>SK Černošice</v>
      </c>
      <c r="F37" s="9" t="s">
        <v>55</v>
      </c>
      <c r="G37" s="36">
        <v>1</v>
      </c>
      <c r="H37" s="452">
        <v>0</v>
      </c>
      <c r="I37" s="452">
        <v>1</v>
      </c>
      <c r="J37" s="452">
        <v>0</v>
      </c>
      <c r="K37" s="452">
        <v>1</v>
      </c>
      <c r="M37" s="10">
        <f t="shared" si="7"/>
        <v>2</v>
      </c>
      <c r="N37" s="10">
        <f>IF(AND(M37&gt;M36,K37=0),1,0)</f>
        <v>0</v>
      </c>
      <c r="O37" s="10">
        <f t="shared" si="3"/>
        <v>1</v>
      </c>
      <c r="P37" s="10">
        <f>K36</f>
        <v>0</v>
      </c>
      <c r="Q37" s="10">
        <f>IF(AND(M37&lt;M36,N37=0,K36=0),1,0)</f>
        <v>0</v>
      </c>
      <c r="R37" s="10">
        <f t="shared" si="4"/>
        <v>2</v>
      </c>
      <c r="S37" s="10">
        <f>M36</f>
        <v>1</v>
      </c>
      <c r="T37" s="10">
        <f t="shared" si="5"/>
        <v>2</v>
      </c>
      <c r="U37" s="10">
        <f t="shared" si="6"/>
        <v>1</v>
      </c>
      <c r="V37" s="485"/>
    </row>
    <row r="38" spans="1:22" ht="15.75" customHeight="1" x14ac:dyDescent="0.25">
      <c r="A38" s="9">
        <v>3</v>
      </c>
      <c r="B38" s="13">
        <v>19</v>
      </c>
      <c r="C38" s="486" t="str">
        <f>IFERROR(VLOOKUP(B38,rozpis_tisk!$A$2:$C$178,2,0),"")</f>
        <v>HC Junior Mělník</v>
      </c>
      <c r="D38" s="488" t="str">
        <f>IFERROR(VLOOKUP(B38,rozpis_tisk!$A$2:$C$178,3,0),"")</f>
        <v xml:space="preserve">HC Hvězda Praha </v>
      </c>
      <c r="E38" s="13" t="str">
        <f>IFERROR(VLOOKUP(B38,rozpis_tisk!$A$3:$C$202,2,0),"")</f>
        <v>HC Junior Mělník</v>
      </c>
      <c r="F38" s="26" t="s">
        <v>54</v>
      </c>
      <c r="G38" s="392">
        <v>1</v>
      </c>
      <c r="H38" s="453">
        <v>2</v>
      </c>
      <c r="I38" s="453">
        <v>1</v>
      </c>
      <c r="J38" s="453">
        <v>1</v>
      </c>
      <c r="K38" s="453">
        <v>1</v>
      </c>
      <c r="M38" s="10">
        <f t="shared" si="7"/>
        <v>5</v>
      </c>
      <c r="N38" s="10">
        <f>IF(AND(M38&gt;M39,K38=0),1,0)</f>
        <v>0</v>
      </c>
      <c r="O38" s="10">
        <f t="shared" si="3"/>
        <v>1</v>
      </c>
      <c r="P38" s="10">
        <f>K39</f>
        <v>0</v>
      </c>
      <c r="Q38" s="10">
        <f>IF(AND(M38&lt;M39,P38=0,K38=0),1,0)</f>
        <v>0</v>
      </c>
      <c r="R38" s="10">
        <f t="shared" si="4"/>
        <v>5</v>
      </c>
      <c r="S38" s="10">
        <f>M39</f>
        <v>4</v>
      </c>
      <c r="T38" s="10">
        <f t="shared" si="5"/>
        <v>2</v>
      </c>
      <c r="U38" s="10">
        <f t="shared" si="6"/>
        <v>1</v>
      </c>
      <c r="V38" s="485" t="str">
        <f t="shared" si="1"/>
        <v/>
      </c>
    </row>
    <row r="39" spans="1:22" ht="15.75" customHeight="1" thickBot="1" x14ac:dyDescent="0.3">
      <c r="A39" s="9">
        <f>A38</f>
        <v>3</v>
      </c>
      <c r="B39" s="9">
        <f>B38</f>
        <v>19</v>
      </c>
      <c r="C39" s="487"/>
      <c r="D39" s="489"/>
      <c r="E39" s="9" t="str">
        <f>IFERROR(VLOOKUP(B39,rozpis_tisk!$A$3:$C$202,3,0),"")</f>
        <v xml:space="preserve">HC Hvězda Praha </v>
      </c>
      <c r="F39" s="9" t="s">
        <v>55</v>
      </c>
      <c r="G39" s="36">
        <v>1</v>
      </c>
      <c r="H39" s="452">
        <v>3</v>
      </c>
      <c r="I39" s="452">
        <v>1</v>
      </c>
      <c r="J39" s="452">
        <v>0</v>
      </c>
      <c r="K39" s="452"/>
      <c r="M39" s="10">
        <f t="shared" si="7"/>
        <v>4</v>
      </c>
      <c r="N39" s="10">
        <f>IF(AND(M39&gt;M38,K39=0),1,0)</f>
        <v>0</v>
      </c>
      <c r="O39" s="10">
        <f t="shared" si="3"/>
        <v>0</v>
      </c>
      <c r="P39" s="10">
        <f>K38</f>
        <v>1</v>
      </c>
      <c r="Q39" s="10">
        <f>IF(AND(M39&lt;M38,N39=0,K38=0),1,0)</f>
        <v>0</v>
      </c>
      <c r="R39" s="10">
        <f t="shared" si="4"/>
        <v>4</v>
      </c>
      <c r="S39" s="10">
        <f>M38</f>
        <v>5</v>
      </c>
      <c r="T39" s="10">
        <f t="shared" si="5"/>
        <v>1</v>
      </c>
      <c r="U39" s="10">
        <f t="shared" si="6"/>
        <v>-1</v>
      </c>
      <c r="V39" s="485"/>
    </row>
    <row r="40" spans="1:22" ht="15.75" customHeight="1" x14ac:dyDescent="0.25">
      <c r="A40" s="9">
        <f t="shared" ref="A40:A49" si="8">A39</f>
        <v>3</v>
      </c>
      <c r="B40" s="13">
        <v>20</v>
      </c>
      <c r="C40" s="486" t="str">
        <f>IFERROR(VLOOKUP(B40,rozpis_tisk!$A$2:$C$178,2,0),"")</f>
        <v>HC Rytíři Vlašim</v>
      </c>
      <c r="D40" s="488" t="str">
        <f>IFERROR(VLOOKUP(B40,rozpis_tisk!$A$2:$C$178,3,0),"")</f>
        <v xml:space="preserve">HC Benátky n Jizerou B </v>
      </c>
      <c r="E40" s="13" t="str">
        <f>IFERROR(VLOOKUP(B40,rozpis_tisk!$A$3:$C$202,2,0),"")</f>
        <v>HC Rytíři Vlašim</v>
      </c>
      <c r="F40" s="26" t="s">
        <v>54</v>
      </c>
      <c r="G40" s="392">
        <v>1</v>
      </c>
      <c r="H40" s="453">
        <v>2</v>
      </c>
      <c r="I40" s="453">
        <v>0</v>
      </c>
      <c r="J40" s="453">
        <v>0</v>
      </c>
      <c r="K40" s="453"/>
      <c r="M40" s="10">
        <f t="shared" si="7"/>
        <v>2</v>
      </c>
      <c r="N40" s="10">
        <f>IF(AND(M40&gt;M41,K40=0),1,0)</f>
        <v>0</v>
      </c>
      <c r="O40" s="10">
        <f t="shared" si="3"/>
        <v>0</v>
      </c>
      <c r="P40" s="10">
        <f>K41</f>
        <v>0</v>
      </c>
      <c r="Q40" s="10">
        <f>IF(AND(M40&lt;M41,P40=0,K40=0),1,0)</f>
        <v>1</v>
      </c>
      <c r="R40" s="10">
        <f t="shared" si="4"/>
        <v>2</v>
      </c>
      <c r="S40" s="10">
        <f>M41</f>
        <v>6</v>
      </c>
      <c r="T40" s="10">
        <f t="shared" si="5"/>
        <v>0</v>
      </c>
      <c r="U40" s="10">
        <f t="shared" si="6"/>
        <v>-4</v>
      </c>
      <c r="V40" s="485" t="str">
        <f t="shared" si="1"/>
        <v/>
      </c>
    </row>
    <row r="41" spans="1:22" ht="15.75" customHeight="1" thickBot="1" x14ac:dyDescent="0.3">
      <c r="A41" s="9">
        <f t="shared" si="8"/>
        <v>3</v>
      </c>
      <c r="B41" s="9">
        <f>B40</f>
        <v>20</v>
      </c>
      <c r="C41" s="487"/>
      <c r="D41" s="489"/>
      <c r="E41" s="9" t="str">
        <f>IFERROR(VLOOKUP(B41,rozpis_tisk!$A$3:$C$202,3,0),"")</f>
        <v xml:space="preserve">HC Benátky n Jizerou B </v>
      </c>
      <c r="F41" s="9" t="s">
        <v>55</v>
      </c>
      <c r="G41" s="36">
        <v>1</v>
      </c>
      <c r="H41" s="452">
        <v>3</v>
      </c>
      <c r="I41" s="452">
        <v>1</v>
      </c>
      <c r="J41" s="452">
        <v>2</v>
      </c>
      <c r="K41" s="452"/>
      <c r="M41" s="10">
        <f t="shared" si="7"/>
        <v>6</v>
      </c>
      <c r="N41" s="10">
        <f>IF(AND(M41&gt;M40,K41=0),1,0)</f>
        <v>1</v>
      </c>
      <c r="O41" s="10">
        <f t="shared" si="3"/>
        <v>0</v>
      </c>
      <c r="P41" s="10">
        <f>K40</f>
        <v>0</v>
      </c>
      <c r="Q41" s="10">
        <f>IF(AND(M41&lt;M40,N41=0,K40=0),1,0)</f>
        <v>0</v>
      </c>
      <c r="R41" s="10">
        <f t="shared" si="4"/>
        <v>6</v>
      </c>
      <c r="S41" s="10">
        <f>M40</f>
        <v>2</v>
      </c>
      <c r="T41" s="10">
        <f t="shared" si="5"/>
        <v>3</v>
      </c>
      <c r="U41" s="10">
        <f t="shared" si="6"/>
        <v>4</v>
      </c>
      <c r="V41" s="485"/>
    </row>
    <row r="42" spans="1:22" ht="15.75" customHeight="1" x14ac:dyDescent="0.25">
      <c r="A42" s="9">
        <f t="shared" si="8"/>
        <v>3</v>
      </c>
      <c r="B42" s="13">
        <v>21</v>
      </c>
      <c r="C42" s="486" t="str">
        <f>IFERROR(VLOOKUP(B42,rozpis_tisk!$A$2:$C$178,2,0),"")</f>
        <v>HC Čáslav</v>
      </c>
      <c r="D42" s="488" t="str">
        <f>IFERROR(VLOOKUP(B42,rozpis_tisk!$A$2:$C$178,3,0),"")</f>
        <v>HC Poděbrady</v>
      </c>
      <c r="E42" s="13" t="str">
        <f>IFERROR(VLOOKUP(B42,rozpis_tisk!$A$3:$C$202,2,0),"")</f>
        <v>HC Čáslav</v>
      </c>
      <c r="F42" s="26" t="s">
        <v>54</v>
      </c>
      <c r="G42" s="392">
        <v>1</v>
      </c>
      <c r="H42" s="453">
        <v>4</v>
      </c>
      <c r="I42" s="453">
        <v>0</v>
      </c>
      <c r="J42" s="453">
        <v>2</v>
      </c>
      <c r="K42" s="453"/>
      <c r="M42" s="10">
        <f t="shared" si="7"/>
        <v>6</v>
      </c>
      <c r="N42" s="10">
        <f>IF(AND(M42&gt;M43,K42=0),1,0)</f>
        <v>1</v>
      </c>
      <c r="O42" s="10">
        <f t="shared" si="3"/>
        <v>0</v>
      </c>
      <c r="P42" s="10">
        <f>K43</f>
        <v>0</v>
      </c>
      <c r="Q42" s="10">
        <f>IF(AND(M42&lt;M43,P42=0,K42=0),1,0)</f>
        <v>0</v>
      </c>
      <c r="R42" s="10">
        <f t="shared" si="4"/>
        <v>6</v>
      </c>
      <c r="S42" s="10">
        <f>M43</f>
        <v>2</v>
      </c>
      <c r="T42" s="10">
        <f t="shared" si="5"/>
        <v>3</v>
      </c>
      <c r="U42" s="10">
        <f t="shared" si="6"/>
        <v>4</v>
      </c>
      <c r="V42" s="485" t="str">
        <f t="shared" si="1"/>
        <v/>
      </c>
    </row>
    <row r="43" spans="1:22" ht="15.75" customHeight="1" thickBot="1" x14ac:dyDescent="0.3">
      <c r="A43" s="9">
        <f t="shared" si="8"/>
        <v>3</v>
      </c>
      <c r="B43" s="9">
        <f>B42</f>
        <v>21</v>
      </c>
      <c r="C43" s="487"/>
      <c r="D43" s="489"/>
      <c r="E43" s="9" t="str">
        <f>IFERROR(VLOOKUP(B43,rozpis_tisk!$A$3:$C$202,3,0),"")</f>
        <v>HC Poděbrady</v>
      </c>
      <c r="F43" s="9" t="s">
        <v>55</v>
      </c>
      <c r="G43" s="36">
        <v>1</v>
      </c>
      <c r="H43" s="452">
        <v>2</v>
      </c>
      <c r="I43" s="452">
        <v>0</v>
      </c>
      <c r="J43" s="452">
        <v>0</v>
      </c>
      <c r="K43" s="452"/>
      <c r="M43" s="10">
        <f t="shared" si="7"/>
        <v>2</v>
      </c>
      <c r="N43" s="10">
        <f>IF(AND(M43&gt;M42,K43=0),1,0)</f>
        <v>0</v>
      </c>
      <c r="O43" s="10">
        <f t="shared" si="3"/>
        <v>0</v>
      </c>
      <c r="P43" s="10">
        <f>K42</f>
        <v>0</v>
      </c>
      <c r="Q43" s="10">
        <f>IF(AND(M43&lt;M42,N43=0,K42=0),1,0)</f>
        <v>1</v>
      </c>
      <c r="R43" s="10">
        <f t="shared" si="4"/>
        <v>2</v>
      </c>
      <c r="S43" s="10">
        <f>M42</f>
        <v>6</v>
      </c>
      <c r="T43" s="10">
        <f t="shared" si="5"/>
        <v>0</v>
      </c>
      <c r="U43" s="10">
        <f t="shared" si="6"/>
        <v>-4</v>
      </c>
      <c r="V43" s="485"/>
    </row>
    <row r="44" spans="1:22" ht="15.75" customHeight="1" x14ac:dyDescent="0.25">
      <c r="A44" s="9">
        <f t="shared" si="8"/>
        <v>3</v>
      </c>
      <c r="B44" s="13">
        <v>22</v>
      </c>
      <c r="C44" s="486" t="str">
        <f>IFERROR(VLOOKUP(B44,rozpis_tisk!$A$2:$C$178,2,0),"")</f>
        <v>HC LEV Benešov</v>
      </c>
      <c r="D44" s="488" t="str">
        <f>IFERROR(VLOOKUP(B44,rozpis_tisk!$A$2:$C$178,3,0),"")</f>
        <v>HC Žabonosy</v>
      </c>
      <c r="E44" s="13" t="str">
        <f>IFERROR(VLOOKUP(B44,rozpis_tisk!$A$3:$C$202,2,0),"")</f>
        <v>HC LEV Benešov</v>
      </c>
      <c r="F44" s="26" t="s">
        <v>54</v>
      </c>
      <c r="G44" s="392">
        <v>1</v>
      </c>
      <c r="H44" s="453">
        <v>1</v>
      </c>
      <c r="I44" s="453">
        <v>2</v>
      </c>
      <c r="J44" s="453">
        <v>2</v>
      </c>
      <c r="K44" s="453"/>
      <c r="M44" s="10">
        <f t="shared" si="7"/>
        <v>5</v>
      </c>
      <c r="N44" s="10">
        <f>IF(AND(M44&gt;M45,K44=0),1,0)</f>
        <v>1</v>
      </c>
      <c r="O44" s="10">
        <f t="shared" si="3"/>
        <v>0</v>
      </c>
      <c r="P44" s="10">
        <f>K45</f>
        <v>0</v>
      </c>
      <c r="Q44" s="10">
        <f>IF(AND(M44&lt;M45,P44=0,K44=0),1,0)</f>
        <v>0</v>
      </c>
      <c r="R44" s="10">
        <f t="shared" si="4"/>
        <v>5</v>
      </c>
      <c r="S44" s="10">
        <f>M45</f>
        <v>4</v>
      </c>
      <c r="T44" s="10">
        <f t="shared" si="5"/>
        <v>3</v>
      </c>
      <c r="U44" s="10">
        <f t="shared" si="6"/>
        <v>1</v>
      </c>
      <c r="V44" s="485" t="str">
        <f t="shared" si="1"/>
        <v/>
      </c>
    </row>
    <row r="45" spans="1:22" ht="15.75" customHeight="1" thickBot="1" x14ac:dyDescent="0.3">
      <c r="A45" s="9">
        <f t="shared" si="8"/>
        <v>3</v>
      </c>
      <c r="B45" s="9">
        <f>B44</f>
        <v>22</v>
      </c>
      <c r="C45" s="487"/>
      <c r="D45" s="489"/>
      <c r="E45" s="9" t="str">
        <f>IFERROR(VLOOKUP(B45,rozpis_tisk!$A$3:$C$202,3,0),"")</f>
        <v>HC Žabonosy</v>
      </c>
      <c r="F45" s="9" t="s">
        <v>55</v>
      </c>
      <c r="G45" s="36">
        <v>1</v>
      </c>
      <c r="H45" s="452">
        <v>0</v>
      </c>
      <c r="I45" s="452">
        <v>2</v>
      </c>
      <c r="J45" s="452">
        <v>2</v>
      </c>
      <c r="K45" s="452"/>
      <c r="M45" s="10">
        <f t="shared" si="7"/>
        <v>4</v>
      </c>
      <c r="N45" s="10">
        <f>IF(AND(M45&gt;M44,K45=0),1,0)</f>
        <v>0</v>
      </c>
      <c r="O45" s="10">
        <f t="shared" si="3"/>
        <v>0</v>
      </c>
      <c r="P45" s="10">
        <f>K44</f>
        <v>0</v>
      </c>
      <c r="Q45" s="10">
        <f>IF(AND(M45&lt;M44,N45=0,K44=0),1,0)</f>
        <v>1</v>
      </c>
      <c r="R45" s="10">
        <f t="shared" si="4"/>
        <v>4</v>
      </c>
      <c r="S45" s="10">
        <f>M44</f>
        <v>5</v>
      </c>
      <c r="T45" s="10">
        <f t="shared" si="5"/>
        <v>0</v>
      </c>
      <c r="U45" s="10">
        <f t="shared" si="6"/>
        <v>-1</v>
      </c>
      <c r="V45" s="485"/>
    </row>
    <row r="46" spans="1:22" ht="15.75" customHeight="1" x14ac:dyDescent="0.25">
      <c r="A46" s="9">
        <f t="shared" si="8"/>
        <v>3</v>
      </c>
      <c r="B46" s="13">
        <v>23</v>
      </c>
      <c r="C46" s="486" t="str">
        <f>IFERROR(VLOOKUP(B46,rozpis_tisk!$A$2:$C$178,2,0),"")</f>
        <v>BK Mladá Boleslav B</v>
      </c>
      <c r="D46" s="488" t="str">
        <f>IFERROR(VLOOKUP(B46,rozpis_tisk!$A$2:$C$178,3,0),"")</f>
        <v>SK Sršni Kutná Hora</v>
      </c>
      <c r="E46" s="13" t="str">
        <f>IFERROR(VLOOKUP(B46,rozpis_tisk!$A$3:$C$202,2,0),"")</f>
        <v>BK Mladá Boleslav B</v>
      </c>
      <c r="F46" s="26" t="s">
        <v>54</v>
      </c>
      <c r="G46" s="392">
        <v>1</v>
      </c>
      <c r="H46" s="453">
        <v>1</v>
      </c>
      <c r="I46" s="453">
        <v>1</v>
      </c>
      <c r="J46" s="453">
        <v>2</v>
      </c>
      <c r="K46" s="453"/>
      <c r="M46" s="10">
        <f t="shared" si="7"/>
        <v>4</v>
      </c>
      <c r="N46" s="10">
        <f>IF(AND(M46&gt;M47,K46=0),1,0)</f>
        <v>0</v>
      </c>
      <c r="O46" s="10">
        <f t="shared" si="3"/>
        <v>0</v>
      </c>
      <c r="P46" s="10">
        <f>K47</f>
        <v>1</v>
      </c>
      <c r="Q46" s="10">
        <f>IF(AND(M46&lt;M47,P46=0,K46=0),1,0)</f>
        <v>0</v>
      </c>
      <c r="R46" s="10">
        <f t="shared" si="4"/>
        <v>4</v>
      </c>
      <c r="S46" s="10">
        <f>M47</f>
        <v>5</v>
      </c>
      <c r="T46" s="10">
        <f t="shared" si="5"/>
        <v>1</v>
      </c>
      <c r="U46" s="10">
        <f t="shared" si="6"/>
        <v>-1</v>
      </c>
      <c r="V46" s="485" t="str">
        <f t="shared" si="1"/>
        <v/>
      </c>
    </row>
    <row r="47" spans="1:22" ht="15.75" customHeight="1" thickBot="1" x14ac:dyDescent="0.3">
      <c r="A47" s="9">
        <f t="shared" si="8"/>
        <v>3</v>
      </c>
      <c r="B47" s="9">
        <f>B46</f>
        <v>23</v>
      </c>
      <c r="C47" s="487"/>
      <c r="D47" s="489"/>
      <c r="E47" s="9" t="str">
        <f>IFERROR(VLOOKUP(B47,rozpis_tisk!$A$3:$C$202,3,0),"")</f>
        <v>SK Sršni Kutná Hora</v>
      </c>
      <c r="F47" s="9" t="s">
        <v>55</v>
      </c>
      <c r="G47" s="36">
        <v>1</v>
      </c>
      <c r="H47" s="452">
        <v>2</v>
      </c>
      <c r="I47" s="452">
        <v>1</v>
      </c>
      <c r="J47" s="452">
        <v>1</v>
      </c>
      <c r="K47" s="452">
        <v>1</v>
      </c>
      <c r="M47" s="10">
        <f t="shared" si="7"/>
        <v>5</v>
      </c>
      <c r="N47" s="10">
        <f>IF(AND(M47&gt;M46,K47=0),1,0)</f>
        <v>0</v>
      </c>
      <c r="O47" s="10">
        <f t="shared" si="3"/>
        <v>1</v>
      </c>
      <c r="P47" s="10">
        <f>K46</f>
        <v>0</v>
      </c>
      <c r="Q47" s="10">
        <f>IF(AND(M47&lt;M46,N47=0,K46=0),1,0)</f>
        <v>0</v>
      </c>
      <c r="R47" s="10">
        <f t="shared" si="4"/>
        <v>5</v>
      </c>
      <c r="S47" s="10">
        <f>M46</f>
        <v>4</v>
      </c>
      <c r="T47" s="10">
        <f t="shared" si="5"/>
        <v>2</v>
      </c>
      <c r="U47" s="10">
        <f t="shared" si="6"/>
        <v>1</v>
      </c>
      <c r="V47" s="485"/>
    </row>
    <row r="48" spans="1:22" ht="15.75" customHeight="1" x14ac:dyDescent="0.25">
      <c r="A48" s="9">
        <f t="shared" si="8"/>
        <v>3</v>
      </c>
      <c r="B48" s="13">
        <v>24</v>
      </c>
      <c r="C48" s="486" t="str">
        <f>IFERROR(VLOOKUP(B48,rozpis_tisk!$A$2:$C$178,2,0),"")</f>
        <v>HK LEV Slaný</v>
      </c>
      <c r="D48" s="488" t="str">
        <f>IFERROR(VLOOKUP(B48,rozpis_tisk!$A$2:$C$178,3,0),"")</f>
        <v>Flyers Hockey team</v>
      </c>
      <c r="E48" s="13" t="str">
        <f>IFERROR(VLOOKUP(B48,rozpis_tisk!$A$3:$C$202,2,0),"")</f>
        <v>HK LEV Slaný</v>
      </c>
      <c r="F48" s="26" t="s">
        <v>54</v>
      </c>
      <c r="G48" s="392">
        <v>1</v>
      </c>
      <c r="H48" s="453">
        <v>1</v>
      </c>
      <c r="I48" s="453">
        <v>2</v>
      </c>
      <c r="J48" s="453">
        <v>1</v>
      </c>
      <c r="K48" s="453"/>
      <c r="M48" s="10">
        <f t="shared" si="7"/>
        <v>4</v>
      </c>
      <c r="N48" s="10">
        <f>IF(AND(M48&gt;M49,K48=0),1,0)</f>
        <v>0</v>
      </c>
      <c r="O48" s="10">
        <f t="shared" si="3"/>
        <v>0</v>
      </c>
      <c r="P48" s="10">
        <f>K49</f>
        <v>1</v>
      </c>
      <c r="Q48" s="10">
        <f>IF(AND(M48&lt;M49,P48=0,K48=0),1,0)</f>
        <v>0</v>
      </c>
      <c r="R48" s="10">
        <f t="shared" si="4"/>
        <v>4</v>
      </c>
      <c r="S48" s="10">
        <f>M49</f>
        <v>5</v>
      </c>
      <c r="T48" s="10">
        <f t="shared" si="5"/>
        <v>1</v>
      </c>
      <c r="U48" s="10">
        <f t="shared" si="6"/>
        <v>-1</v>
      </c>
      <c r="V48" s="485" t="str">
        <f t="shared" si="1"/>
        <v/>
      </c>
    </row>
    <row r="49" spans="1:22" ht="15.75" customHeight="1" thickBot="1" x14ac:dyDescent="0.3">
      <c r="A49" s="9">
        <f t="shared" si="8"/>
        <v>3</v>
      </c>
      <c r="B49" s="9">
        <f>B48</f>
        <v>24</v>
      </c>
      <c r="C49" s="487"/>
      <c r="D49" s="489"/>
      <c r="E49" s="9" t="str">
        <f>IFERROR(VLOOKUP(B49,rozpis_tisk!$A$3:$C$202,3,0),"")</f>
        <v>Flyers Hockey team</v>
      </c>
      <c r="F49" s="9" t="s">
        <v>55</v>
      </c>
      <c r="G49" s="36">
        <v>1</v>
      </c>
      <c r="H49" s="452">
        <v>0</v>
      </c>
      <c r="I49" s="452">
        <v>2</v>
      </c>
      <c r="J49" s="452">
        <v>2</v>
      </c>
      <c r="K49" s="452">
        <v>1</v>
      </c>
      <c r="M49" s="10">
        <f t="shared" si="7"/>
        <v>5</v>
      </c>
      <c r="N49" s="10">
        <f>IF(AND(M49&gt;M48,K49=0),1,0)</f>
        <v>0</v>
      </c>
      <c r="O49" s="10">
        <f t="shared" si="3"/>
        <v>1</v>
      </c>
      <c r="P49" s="10">
        <f>K48</f>
        <v>0</v>
      </c>
      <c r="Q49" s="10">
        <f>IF(AND(M49&lt;M48,N49=0,K48=0),1,0)</f>
        <v>0</v>
      </c>
      <c r="R49" s="10">
        <f t="shared" si="4"/>
        <v>5</v>
      </c>
      <c r="S49" s="10">
        <f>M48</f>
        <v>4</v>
      </c>
      <c r="T49" s="10">
        <f t="shared" si="5"/>
        <v>2</v>
      </c>
      <c r="U49" s="10">
        <f t="shared" si="6"/>
        <v>1</v>
      </c>
      <c r="V49" s="485"/>
    </row>
    <row r="50" spans="1:22" ht="15.75" x14ac:dyDescent="0.25">
      <c r="A50" s="9">
        <v>4</v>
      </c>
      <c r="B50" s="13">
        <v>25</v>
      </c>
      <c r="C50" s="486" t="str">
        <f>IFERROR(VLOOKUP(B50,rozpis_tisk!$A$2:$C$178,2,0),"")</f>
        <v>HC Poděbrady</v>
      </c>
      <c r="D50" s="488" t="str">
        <f>IFERROR(VLOOKUP(B50,rozpis_tisk!$A$2:$C$178,3,0),"")</f>
        <v>SK Černošice</v>
      </c>
      <c r="E50" s="13" t="str">
        <f>IFERROR(VLOOKUP(B50,rozpis_tisk!$A$3:$C$202,2,0),"")</f>
        <v>HC Poděbrady</v>
      </c>
      <c r="F50" s="26" t="s">
        <v>54</v>
      </c>
      <c r="G50" s="392">
        <v>1</v>
      </c>
      <c r="H50" s="453">
        <v>0</v>
      </c>
      <c r="I50" s="453">
        <v>0</v>
      </c>
      <c r="J50" s="453">
        <v>0</v>
      </c>
      <c r="K50" s="453"/>
      <c r="M50" s="10">
        <f t="shared" si="7"/>
        <v>0</v>
      </c>
      <c r="N50" s="10">
        <f>IF(AND(M50&gt;M51,K50=0),1,0)</f>
        <v>0</v>
      </c>
      <c r="O50" s="10">
        <f t="shared" si="3"/>
        <v>0</v>
      </c>
      <c r="P50" s="10">
        <f>K51</f>
        <v>0</v>
      </c>
      <c r="Q50" s="10">
        <f>IF(AND(M50&lt;M51,P50=0,K50=0),1,0)</f>
        <v>1</v>
      </c>
      <c r="R50" s="10">
        <f t="shared" si="4"/>
        <v>0</v>
      </c>
      <c r="S50" s="10">
        <f>M51</f>
        <v>3</v>
      </c>
      <c r="T50" s="10">
        <f t="shared" si="5"/>
        <v>0</v>
      </c>
      <c r="U50" s="10">
        <f t="shared" si="6"/>
        <v>-3</v>
      </c>
      <c r="V50" s="485" t="str">
        <f t="shared" si="1"/>
        <v/>
      </c>
    </row>
    <row r="51" spans="1:22" ht="15.75" customHeight="1" thickBot="1" x14ac:dyDescent="0.3">
      <c r="A51" s="9">
        <f>A50</f>
        <v>4</v>
      </c>
      <c r="B51" s="9">
        <f>B50</f>
        <v>25</v>
      </c>
      <c r="C51" s="487"/>
      <c r="D51" s="489"/>
      <c r="E51" s="9" t="str">
        <f>IFERROR(VLOOKUP(B51,rozpis_tisk!$A$3:$C$202,3,0),"")</f>
        <v>SK Černošice</v>
      </c>
      <c r="F51" s="9" t="s">
        <v>55</v>
      </c>
      <c r="G51" s="36">
        <v>1</v>
      </c>
      <c r="H51" s="452">
        <v>1</v>
      </c>
      <c r="I51" s="452">
        <v>1</v>
      </c>
      <c r="J51" s="452">
        <v>1</v>
      </c>
      <c r="K51" s="452"/>
      <c r="M51" s="10">
        <f t="shared" si="7"/>
        <v>3</v>
      </c>
      <c r="N51" s="10">
        <f>IF(AND(M51&gt;M50,K51=0),1,0)</f>
        <v>1</v>
      </c>
      <c r="O51" s="10">
        <f t="shared" si="3"/>
        <v>0</v>
      </c>
      <c r="P51" s="10">
        <f>K50</f>
        <v>0</v>
      </c>
      <c r="Q51" s="10">
        <f>IF(AND(M51&lt;M50,N51=0,K50=0),1,0)</f>
        <v>0</v>
      </c>
      <c r="R51" s="10">
        <f t="shared" si="4"/>
        <v>3</v>
      </c>
      <c r="S51" s="10">
        <f>M50</f>
        <v>0</v>
      </c>
      <c r="T51" s="10">
        <f t="shared" si="5"/>
        <v>3</v>
      </c>
      <c r="U51" s="10">
        <f t="shared" si="6"/>
        <v>3</v>
      </c>
      <c r="V51" s="485"/>
    </row>
    <row r="52" spans="1:22" ht="16.5" customHeight="1" x14ac:dyDescent="0.25">
      <c r="A52" s="9">
        <f t="shared" ref="A52:A61" si="9">A51</f>
        <v>4</v>
      </c>
      <c r="B52" s="13">
        <v>26</v>
      </c>
      <c r="C52" s="486" t="str">
        <f>IFERROR(VLOOKUP(B52,rozpis_tisk!$A$2:$C$178,2,0),"")</f>
        <v>HC Rytíři Vlašim</v>
      </c>
      <c r="D52" s="488" t="str">
        <f>IFERROR(VLOOKUP(B52,rozpis_tisk!$A$2:$C$178,3,0),"")</f>
        <v>HC Rakovník</v>
      </c>
      <c r="E52" s="13" t="str">
        <f>IFERROR(VLOOKUP(B52,rozpis_tisk!$A$3:$C$202,2,0),"")</f>
        <v>HC Rytíři Vlašim</v>
      </c>
      <c r="F52" s="26" t="s">
        <v>54</v>
      </c>
      <c r="G52" s="392">
        <v>1</v>
      </c>
      <c r="H52" s="453">
        <v>1</v>
      </c>
      <c r="I52" s="453">
        <v>0</v>
      </c>
      <c r="J52" s="453">
        <v>2</v>
      </c>
      <c r="K52" s="453"/>
      <c r="M52" s="10">
        <f t="shared" si="7"/>
        <v>3</v>
      </c>
      <c r="N52" s="10">
        <f>IF(AND(M52&gt;M53,K52=0),1,0)</f>
        <v>0</v>
      </c>
      <c r="O52" s="10">
        <f t="shared" si="3"/>
        <v>0</v>
      </c>
      <c r="P52" s="10">
        <f>K53</f>
        <v>0</v>
      </c>
      <c r="Q52" s="10">
        <f>IF(AND(M52&lt;M53,P52=0,K52=0),1,0)</f>
        <v>1</v>
      </c>
      <c r="R52" s="10">
        <f t="shared" si="4"/>
        <v>3</v>
      </c>
      <c r="S52" s="10">
        <f>M53</f>
        <v>8</v>
      </c>
      <c r="T52" s="10">
        <f t="shared" si="5"/>
        <v>0</v>
      </c>
      <c r="U52" s="10">
        <f t="shared" si="6"/>
        <v>-5</v>
      </c>
      <c r="V52" s="485" t="str">
        <f t="shared" si="1"/>
        <v/>
      </c>
    </row>
    <row r="53" spans="1:22" ht="15.75" customHeight="1" thickBot="1" x14ac:dyDescent="0.3">
      <c r="A53" s="9">
        <f t="shared" si="9"/>
        <v>4</v>
      </c>
      <c r="B53" s="9">
        <f>B52</f>
        <v>26</v>
      </c>
      <c r="C53" s="487"/>
      <c r="D53" s="489"/>
      <c r="E53" s="9" t="str">
        <f>IFERROR(VLOOKUP(B53,rozpis_tisk!$A$3:$C$202,3,0),"")</f>
        <v>HC Rakovník</v>
      </c>
      <c r="F53" s="9" t="s">
        <v>55</v>
      </c>
      <c r="G53" s="36">
        <v>1</v>
      </c>
      <c r="H53" s="452">
        <v>1</v>
      </c>
      <c r="I53" s="452">
        <v>5</v>
      </c>
      <c r="J53" s="452">
        <v>2</v>
      </c>
      <c r="K53" s="452"/>
      <c r="M53" s="10">
        <f t="shared" si="7"/>
        <v>8</v>
      </c>
      <c r="N53" s="10">
        <f>IF(AND(M53&gt;M52,K53=0),1,0)</f>
        <v>1</v>
      </c>
      <c r="O53" s="10">
        <f t="shared" si="3"/>
        <v>0</v>
      </c>
      <c r="P53" s="10">
        <f>K52</f>
        <v>0</v>
      </c>
      <c r="Q53" s="10">
        <f>IF(AND(M53&lt;M52,N53=0,K52=0),1,0)</f>
        <v>0</v>
      </c>
      <c r="R53" s="10">
        <f t="shared" si="4"/>
        <v>8</v>
      </c>
      <c r="S53" s="10">
        <f>M52</f>
        <v>3</v>
      </c>
      <c r="T53" s="10">
        <f t="shared" si="5"/>
        <v>3</v>
      </c>
      <c r="U53" s="10">
        <f t="shared" si="6"/>
        <v>5</v>
      </c>
      <c r="V53" s="485"/>
    </row>
    <row r="54" spans="1:22" ht="16.5" customHeight="1" x14ac:dyDescent="0.25">
      <c r="A54" s="9">
        <f t="shared" si="9"/>
        <v>4</v>
      </c>
      <c r="B54" s="13">
        <v>27</v>
      </c>
      <c r="C54" s="486" t="str">
        <f>IFERROR(VLOOKUP(B54,rozpis_tisk!$A$2:$C$178,2,0),"")</f>
        <v>HC Čáslav</v>
      </c>
      <c r="D54" s="488" t="str">
        <f>IFERROR(VLOOKUP(B54,rozpis_tisk!$A$2:$C$178,3,0),"")</f>
        <v>Slavoj Velké Popovice</v>
      </c>
      <c r="E54" s="13" t="str">
        <f>IFERROR(VLOOKUP(B54,rozpis_tisk!$A$3:$C$202,2,0),"")</f>
        <v>HC Čáslav</v>
      </c>
      <c r="F54" s="26" t="s">
        <v>54</v>
      </c>
      <c r="G54" s="392">
        <v>1</v>
      </c>
      <c r="H54" s="453">
        <v>0</v>
      </c>
      <c r="I54" s="453">
        <v>2</v>
      </c>
      <c r="J54" s="453">
        <v>1</v>
      </c>
      <c r="K54" s="453"/>
      <c r="M54" s="10">
        <f t="shared" si="7"/>
        <v>3</v>
      </c>
      <c r="N54" s="10">
        <f>IF(AND(M54&gt;M55,K54=0),1,0)</f>
        <v>0</v>
      </c>
      <c r="O54" s="10">
        <f t="shared" si="3"/>
        <v>0</v>
      </c>
      <c r="P54" s="10">
        <f>K55</f>
        <v>1</v>
      </c>
      <c r="Q54" s="10">
        <f>IF(AND(M54&lt;M55,P54=0,K54=0),1,0)</f>
        <v>0</v>
      </c>
      <c r="R54" s="10">
        <f t="shared" si="4"/>
        <v>3</v>
      </c>
      <c r="S54" s="10">
        <f>M55</f>
        <v>4</v>
      </c>
      <c r="T54" s="10">
        <f t="shared" si="5"/>
        <v>1</v>
      </c>
      <c r="U54" s="10">
        <f t="shared" si="6"/>
        <v>-1</v>
      </c>
      <c r="V54" s="485" t="str">
        <f t="shared" si="1"/>
        <v/>
      </c>
    </row>
    <row r="55" spans="1:22" ht="15.75" customHeight="1" thickBot="1" x14ac:dyDescent="0.3">
      <c r="A55" s="9">
        <f t="shared" si="9"/>
        <v>4</v>
      </c>
      <c r="B55" s="9">
        <f>B54</f>
        <v>27</v>
      </c>
      <c r="C55" s="487"/>
      <c r="D55" s="489"/>
      <c r="E55" s="9" t="str">
        <f>IFERROR(VLOOKUP(B55,rozpis_tisk!$A$3:$C$202,3,0),"")</f>
        <v>Slavoj Velké Popovice</v>
      </c>
      <c r="F55" s="9" t="s">
        <v>55</v>
      </c>
      <c r="G55" s="36">
        <v>1</v>
      </c>
      <c r="H55" s="452">
        <v>1</v>
      </c>
      <c r="I55" s="452">
        <v>1</v>
      </c>
      <c r="J55" s="452">
        <v>1</v>
      </c>
      <c r="K55" s="452">
        <v>1</v>
      </c>
      <c r="M55" s="10">
        <f t="shared" si="7"/>
        <v>4</v>
      </c>
      <c r="N55" s="10">
        <f>IF(AND(M55&gt;M54,K55=0),1,0)</f>
        <v>0</v>
      </c>
      <c r="O55" s="10">
        <f t="shared" si="3"/>
        <v>1</v>
      </c>
      <c r="P55" s="10">
        <f>K54</f>
        <v>0</v>
      </c>
      <c r="Q55" s="10">
        <f>IF(AND(M55&lt;M54,N55=0,K54=0),1,0)</f>
        <v>0</v>
      </c>
      <c r="R55" s="10">
        <f t="shared" si="4"/>
        <v>4</v>
      </c>
      <c r="S55" s="10">
        <f>M54</f>
        <v>3</v>
      </c>
      <c r="T55" s="10">
        <f t="shared" si="5"/>
        <v>2</v>
      </c>
      <c r="U55" s="10">
        <f t="shared" si="6"/>
        <v>1</v>
      </c>
      <c r="V55" s="485"/>
    </row>
    <row r="56" spans="1:22" ht="16.5" customHeight="1" x14ac:dyDescent="0.25">
      <c r="A56" s="9">
        <v>4</v>
      </c>
      <c r="B56" s="13">
        <v>28</v>
      </c>
      <c r="C56" s="486" t="str">
        <f>IFERROR(VLOOKUP(B56,rozpis_tisk!$A$2:$C$178,2,0),"")</f>
        <v>HC LEV Benešov</v>
      </c>
      <c r="D56" s="488" t="str">
        <f>IFERROR(VLOOKUP(B56,rozpis_tisk!$A$2:$C$178,3,0),"")</f>
        <v>HK LEV Slaný</v>
      </c>
      <c r="E56" s="13" t="str">
        <f>IFERROR(VLOOKUP(B56,rozpis_tisk!$A$3:$C$202,2,0),"")</f>
        <v>HC LEV Benešov</v>
      </c>
      <c r="F56" s="26" t="s">
        <v>54</v>
      </c>
      <c r="G56" s="392">
        <v>1</v>
      </c>
      <c r="H56" s="453">
        <v>3</v>
      </c>
      <c r="I56" s="453">
        <v>1</v>
      </c>
      <c r="J56" s="453">
        <v>2</v>
      </c>
      <c r="K56" s="453"/>
      <c r="M56" s="10">
        <f t="shared" si="7"/>
        <v>6</v>
      </c>
      <c r="N56" s="10">
        <f>IF(AND(M56&gt;M57,K56=0),1,0)</f>
        <v>1</v>
      </c>
      <c r="O56" s="10">
        <f t="shared" si="3"/>
        <v>0</v>
      </c>
      <c r="P56" s="10">
        <f>K57</f>
        <v>0</v>
      </c>
      <c r="Q56" s="10">
        <f>IF(AND(M56&lt;M57,P56=0,K56=0),1,0)</f>
        <v>0</v>
      </c>
      <c r="R56" s="10">
        <f t="shared" si="4"/>
        <v>6</v>
      </c>
      <c r="S56" s="10">
        <f>M57</f>
        <v>2</v>
      </c>
      <c r="T56" s="10">
        <f t="shared" si="5"/>
        <v>3</v>
      </c>
      <c r="U56" s="10">
        <f t="shared" si="6"/>
        <v>4</v>
      </c>
      <c r="V56" s="485" t="str">
        <f t="shared" si="1"/>
        <v/>
      </c>
    </row>
    <row r="57" spans="1:22" ht="15.75" customHeight="1" thickBot="1" x14ac:dyDescent="0.3">
      <c r="A57" s="9">
        <f t="shared" si="9"/>
        <v>4</v>
      </c>
      <c r="B57" s="9">
        <f>B56</f>
        <v>28</v>
      </c>
      <c r="C57" s="487"/>
      <c r="D57" s="489"/>
      <c r="E57" s="9" t="str">
        <f>IFERROR(VLOOKUP(B57,rozpis_tisk!$A$3:$C$202,3,0),"")</f>
        <v>HK LEV Slaný</v>
      </c>
      <c r="F57" s="9" t="s">
        <v>55</v>
      </c>
      <c r="G57" s="36">
        <v>1</v>
      </c>
      <c r="H57" s="452">
        <v>0</v>
      </c>
      <c r="I57" s="452">
        <v>0</v>
      </c>
      <c r="J57" s="452">
        <v>2</v>
      </c>
      <c r="K57" s="452"/>
      <c r="M57" s="10">
        <f t="shared" si="7"/>
        <v>2</v>
      </c>
      <c r="N57" s="10">
        <f>IF(AND(M57&gt;M56,K57=0),1,0)</f>
        <v>0</v>
      </c>
      <c r="O57" s="10">
        <f t="shared" si="3"/>
        <v>0</v>
      </c>
      <c r="P57" s="10">
        <f>K56</f>
        <v>0</v>
      </c>
      <c r="Q57" s="10">
        <f>IF(AND(M57&lt;M56,N57=0,K56=0),1,0)</f>
        <v>1</v>
      </c>
      <c r="R57" s="10">
        <f t="shared" si="4"/>
        <v>2</v>
      </c>
      <c r="S57" s="10">
        <f>M56</f>
        <v>6</v>
      </c>
      <c r="T57" s="10">
        <f t="shared" si="5"/>
        <v>0</v>
      </c>
      <c r="U57" s="10">
        <f t="shared" si="6"/>
        <v>-4</v>
      </c>
      <c r="V57" s="485"/>
    </row>
    <row r="58" spans="1:22" ht="16.5" customHeight="1" x14ac:dyDescent="0.25">
      <c r="A58" s="9">
        <f t="shared" si="9"/>
        <v>4</v>
      </c>
      <c r="B58" s="13">
        <v>29</v>
      </c>
      <c r="C58" s="486" t="str">
        <f>IFERROR(VLOOKUP(B58,rozpis_tisk!$A$2:$C$178,2,0),"")</f>
        <v>BK Mladá Boleslav B</v>
      </c>
      <c r="D58" s="488" t="str">
        <f>IFERROR(VLOOKUP(B58,rozpis_tisk!$A$2:$C$178,3,0),"")</f>
        <v>HC Junior Mělník</v>
      </c>
      <c r="E58" s="13" t="str">
        <f>IFERROR(VLOOKUP(B58,rozpis_tisk!$A$3:$C$202,2,0),"")</f>
        <v>BK Mladá Boleslav B</v>
      </c>
      <c r="F58" s="26" t="s">
        <v>54</v>
      </c>
      <c r="G58" s="392">
        <v>1</v>
      </c>
      <c r="H58" s="453">
        <v>2</v>
      </c>
      <c r="I58" s="453">
        <v>1</v>
      </c>
      <c r="J58" s="453">
        <v>0</v>
      </c>
      <c r="K58" s="453"/>
      <c r="M58" s="10">
        <f t="shared" si="7"/>
        <v>3</v>
      </c>
      <c r="N58" s="10">
        <f>IF(AND(M58&gt;M59,K58=0),1,0)</f>
        <v>0</v>
      </c>
      <c r="O58" s="10">
        <f t="shared" si="3"/>
        <v>0</v>
      </c>
      <c r="P58" s="10">
        <f>K59</f>
        <v>0</v>
      </c>
      <c r="Q58" s="10">
        <f>IF(AND(M58&lt;M59,P58=0,K58=0),1,0)</f>
        <v>1</v>
      </c>
      <c r="R58" s="10">
        <f t="shared" si="4"/>
        <v>3</v>
      </c>
      <c r="S58" s="10">
        <f>M59</f>
        <v>5</v>
      </c>
      <c r="T58" s="10">
        <f t="shared" si="5"/>
        <v>0</v>
      </c>
      <c r="U58" s="10">
        <f t="shared" si="6"/>
        <v>-2</v>
      </c>
      <c r="V58" s="485" t="str">
        <f t="shared" si="1"/>
        <v/>
      </c>
    </row>
    <row r="59" spans="1:22" ht="15.75" customHeight="1" thickBot="1" x14ac:dyDescent="0.3">
      <c r="A59" s="9">
        <f t="shared" si="9"/>
        <v>4</v>
      </c>
      <c r="B59" s="9">
        <f>B58</f>
        <v>29</v>
      </c>
      <c r="C59" s="487"/>
      <c r="D59" s="489"/>
      <c r="E59" s="9" t="str">
        <f>IFERROR(VLOOKUP(B59,rozpis_tisk!$A$3:$C$202,3,0),"")</f>
        <v>HC Junior Mělník</v>
      </c>
      <c r="F59" s="9" t="s">
        <v>55</v>
      </c>
      <c r="G59" s="36">
        <v>1</v>
      </c>
      <c r="H59" s="452">
        <v>0</v>
      </c>
      <c r="I59" s="452">
        <v>2</v>
      </c>
      <c r="J59" s="452">
        <v>3</v>
      </c>
      <c r="K59" s="452"/>
      <c r="M59" s="10">
        <f t="shared" si="7"/>
        <v>5</v>
      </c>
      <c r="N59" s="10">
        <f>IF(AND(M59&gt;M58,K59=0),1,0)</f>
        <v>1</v>
      </c>
      <c r="O59" s="10">
        <f t="shared" si="3"/>
        <v>0</v>
      </c>
      <c r="P59" s="10">
        <f>K58</f>
        <v>0</v>
      </c>
      <c r="Q59" s="10">
        <f>IF(AND(M59&lt;M58,N59=0,K58=0),1,0)</f>
        <v>0</v>
      </c>
      <c r="R59" s="10">
        <f t="shared" si="4"/>
        <v>5</v>
      </c>
      <c r="S59" s="10">
        <f>M58</f>
        <v>3</v>
      </c>
      <c r="T59" s="10">
        <f t="shared" si="5"/>
        <v>3</v>
      </c>
      <c r="U59" s="10">
        <f t="shared" si="6"/>
        <v>2</v>
      </c>
      <c r="V59" s="485"/>
    </row>
    <row r="60" spans="1:22" ht="16.5" customHeight="1" x14ac:dyDescent="0.25">
      <c r="A60" s="9">
        <f t="shared" si="9"/>
        <v>4</v>
      </c>
      <c r="B60" s="13">
        <v>30</v>
      </c>
      <c r="C60" s="486" t="str">
        <f>IFERROR(VLOOKUP(B60,rozpis_tisk!$A$2:$C$178,2,0),"")</f>
        <v>SK Sršni Kutná Hora</v>
      </c>
      <c r="D60" s="488" t="str">
        <f>IFERROR(VLOOKUP(B60,rozpis_tisk!$A$2:$C$178,3,0),"")</f>
        <v xml:space="preserve">HC Hvězda Praha </v>
      </c>
      <c r="E60" s="13" t="str">
        <f>IFERROR(VLOOKUP(B60,rozpis_tisk!$A$3:$C$202,2,0),"")</f>
        <v>SK Sršni Kutná Hora</v>
      </c>
      <c r="F60" s="26" t="s">
        <v>54</v>
      </c>
      <c r="G60" s="392">
        <v>1</v>
      </c>
      <c r="H60" s="453">
        <v>0</v>
      </c>
      <c r="I60" s="453">
        <v>1</v>
      </c>
      <c r="J60" s="453">
        <v>1</v>
      </c>
      <c r="K60" s="453"/>
      <c r="M60" s="10">
        <f t="shared" si="7"/>
        <v>2</v>
      </c>
      <c r="N60" s="10">
        <f>IF(AND(M60&gt;M61,K60=0),1,0)</f>
        <v>0</v>
      </c>
      <c r="O60" s="10">
        <f t="shared" si="3"/>
        <v>0</v>
      </c>
      <c r="P60" s="10">
        <f>K61</f>
        <v>0</v>
      </c>
      <c r="Q60" s="10">
        <f>IF(AND(M60&lt;M61,P60=0,K60=0),1,0)</f>
        <v>1</v>
      </c>
      <c r="R60" s="10">
        <f t="shared" si="4"/>
        <v>2</v>
      </c>
      <c r="S60" s="10">
        <f>M61</f>
        <v>4</v>
      </c>
      <c r="T60" s="10">
        <f t="shared" si="5"/>
        <v>0</v>
      </c>
      <c r="U60" s="10">
        <f t="shared" si="6"/>
        <v>-2</v>
      </c>
      <c r="V60" s="485" t="str">
        <f t="shared" si="1"/>
        <v/>
      </c>
    </row>
    <row r="61" spans="1:22" ht="15.75" customHeight="1" thickBot="1" x14ac:dyDescent="0.3">
      <c r="A61" s="9">
        <f t="shared" si="9"/>
        <v>4</v>
      </c>
      <c r="B61" s="9">
        <f>B60</f>
        <v>30</v>
      </c>
      <c r="C61" s="487"/>
      <c r="D61" s="489"/>
      <c r="E61" s="9" t="str">
        <f>IFERROR(VLOOKUP(B61,rozpis_tisk!$A$3:$C$202,3,0),"")</f>
        <v xml:space="preserve">HC Hvězda Praha </v>
      </c>
      <c r="F61" s="9" t="s">
        <v>55</v>
      </c>
      <c r="G61" s="36">
        <v>1</v>
      </c>
      <c r="H61" s="452">
        <v>4</v>
      </c>
      <c r="I61" s="452">
        <v>0</v>
      </c>
      <c r="J61" s="452">
        <v>0</v>
      </c>
      <c r="K61" s="452"/>
      <c r="M61" s="10">
        <f t="shared" si="7"/>
        <v>4</v>
      </c>
      <c r="N61" s="10">
        <f>IF(AND(M61&gt;M60,K61=0),1,0)</f>
        <v>1</v>
      </c>
      <c r="O61" s="10">
        <f t="shared" si="3"/>
        <v>0</v>
      </c>
      <c r="P61" s="10">
        <f>K60</f>
        <v>0</v>
      </c>
      <c r="Q61" s="10">
        <f>IF(AND(M61&lt;M60,N61=0,K60=0),1,0)</f>
        <v>0</v>
      </c>
      <c r="R61" s="10">
        <f t="shared" si="4"/>
        <v>4</v>
      </c>
      <c r="S61" s="10">
        <f>M60</f>
        <v>2</v>
      </c>
      <c r="T61" s="10">
        <f t="shared" si="5"/>
        <v>3</v>
      </c>
      <c r="U61" s="10">
        <f t="shared" si="6"/>
        <v>2</v>
      </c>
      <c r="V61" s="485"/>
    </row>
    <row r="62" spans="1:22" ht="16.5" customHeight="1" x14ac:dyDescent="0.25">
      <c r="A62" s="9">
        <v>4</v>
      </c>
      <c r="B62" s="13">
        <v>31</v>
      </c>
      <c r="C62" s="486" t="str">
        <f>IFERROR(VLOOKUP(B62,rozpis_tisk!$A$2:$C$178,2,0),"")</f>
        <v xml:space="preserve">HC Benátky n Jizerou B </v>
      </c>
      <c r="D62" s="488" t="str">
        <f>IFERROR(VLOOKUP(B62,rozpis_tisk!$A$2:$C$178,3,0),"")</f>
        <v>HC Berounští Medvědi</v>
      </c>
      <c r="E62" s="13" t="str">
        <f>IFERROR(VLOOKUP(B62,rozpis_tisk!$A$3:$C$202,2,0),"")</f>
        <v xml:space="preserve">HC Benátky n Jizerou B </v>
      </c>
      <c r="F62" s="26" t="s">
        <v>54</v>
      </c>
      <c r="G62" s="392">
        <v>1</v>
      </c>
      <c r="H62" s="453">
        <v>1</v>
      </c>
      <c r="I62" s="453">
        <v>0</v>
      </c>
      <c r="J62" s="453">
        <v>1</v>
      </c>
      <c r="K62" s="453"/>
      <c r="M62" s="10">
        <f t="shared" si="7"/>
        <v>2</v>
      </c>
      <c r="N62" s="10">
        <f>IF(AND(M62&gt;M63,K62=0),1,0)</f>
        <v>0</v>
      </c>
      <c r="O62" s="10">
        <f t="shared" si="3"/>
        <v>0</v>
      </c>
      <c r="P62" s="10">
        <f>K63</f>
        <v>0</v>
      </c>
      <c r="Q62" s="10">
        <f>IF(AND(M62&lt;M63,P62=0,K62=0),1,0)</f>
        <v>1</v>
      </c>
      <c r="R62" s="10">
        <f t="shared" si="4"/>
        <v>2</v>
      </c>
      <c r="S62" s="10">
        <f>M63</f>
        <v>3</v>
      </c>
      <c r="T62" s="10">
        <f t="shared" si="5"/>
        <v>0</v>
      </c>
      <c r="U62" s="10">
        <f t="shared" si="6"/>
        <v>-1</v>
      </c>
      <c r="V62" s="485" t="str">
        <f t="shared" si="1"/>
        <v/>
      </c>
    </row>
    <row r="63" spans="1:22" ht="15.75" customHeight="1" thickBot="1" x14ac:dyDescent="0.3">
      <c r="A63" s="9">
        <f>A62</f>
        <v>4</v>
      </c>
      <c r="B63" s="9">
        <f>B62</f>
        <v>31</v>
      </c>
      <c r="C63" s="487"/>
      <c r="D63" s="489"/>
      <c r="E63" s="9" t="str">
        <f>IFERROR(VLOOKUP(B63,rozpis_tisk!$A$3:$C$202,3,0),"")</f>
        <v>HC Berounští Medvědi</v>
      </c>
      <c r="F63" s="9" t="s">
        <v>55</v>
      </c>
      <c r="G63" s="36">
        <v>1</v>
      </c>
      <c r="H63" s="452">
        <v>0</v>
      </c>
      <c r="I63" s="452">
        <v>3</v>
      </c>
      <c r="J63" s="452">
        <v>0</v>
      </c>
      <c r="K63" s="452"/>
      <c r="M63" s="10">
        <f t="shared" si="7"/>
        <v>3</v>
      </c>
      <c r="N63" s="10">
        <f>IF(AND(M63&gt;M62,K63=0),1,0)</f>
        <v>1</v>
      </c>
      <c r="O63" s="10">
        <f t="shared" si="3"/>
        <v>0</v>
      </c>
      <c r="P63" s="10">
        <f>K62</f>
        <v>0</v>
      </c>
      <c r="Q63" s="10">
        <f>IF(AND(M63&lt;M62,N63=0,K62=0),1,0)</f>
        <v>0</v>
      </c>
      <c r="R63" s="10">
        <f t="shared" si="4"/>
        <v>3</v>
      </c>
      <c r="S63" s="10">
        <f>M62</f>
        <v>2</v>
      </c>
      <c r="T63" s="10">
        <f t="shared" si="5"/>
        <v>3</v>
      </c>
      <c r="U63" s="10">
        <f t="shared" si="6"/>
        <v>1</v>
      </c>
      <c r="V63" s="485"/>
    </row>
    <row r="64" spans="1:22" ht="16.5" customHeight="1" x14ac:dyDescent="0.25">
      <c r="A64" s="9">
        <f>A63</f>
        <v>4</v>
      </c>
      <c r="B64" s="13">
        <v>32</v>
      </c>
      <c r="C64" s="486" t="str">
        <f>IFERROR(VLOOKUP(B64,rozpis_tisk!$A$2:$C$178,2,0),"")</f>
        <v>HC Žabonosy</v>
      </c>
      <c r="D64" s="488" t="str">
        <f>IFERROR(VLOOKUP(B64,rozpis_tisk!$A$2:$C$178,3,0),"")</f>
        <v>Flyers Hockey team</v>
      </c>
      <c r="E64" s="13" t="str">
        <f>IFERROR(VLOOKUP(B64,rozpis_tisk!$A$3:$C$202,2,0),"")</f>
        <v>HC Žabonosy</v>
      </c>
      <c r="F64" s="26" t="s">
        <v>54</v>
      </c>
      <c r="G64" s="392">
        <v>1</v>
      </c>
      <c r="H64" s="453">
        <v>1</v>
      </c>
      <c r="I64" s="453">
        <v>1</v>
      </c>
      <c r="J64" s="453">
        <v>3</v>
      </c>
      <c r="K64" s="453"/>
      <c r="M64" s="10">
        <f t="shared" si="7"/>
        <v>5</v>
      </c>
      <c r="N64" s="10">
        <f>IF(AND(M64&gt;M65,K64=0),1,0)</f>
        <v>0</v>
      </c>
      <c r="O64" s="10">
        <f t="shared" si="3"/>
        <v>0</v>
      </c>
      <c r="P64" s="10">
        <f>K65</f>
        <v>0</v>
      </c>
      <c r="Q64" s="10">
        <f>IF(AND(M64&lt;M65,P64=0,K64=0),1,0)</f>
        <v>1</v>
      </c>
      <c r="R64" s="10">
        <f t="shared" si="4"/>
        <v>5</v>
      </c>
      <c r="S64" s="10">
        <f>M65</f>
        <v>9</v>
      </c>
      <c r="T64" s="10">
        <f t="shared" si="5"/>
        <v>0</v>
      </c>
      <c r="U64" s="10">
        <f t="shared" si="6"/>
        <v>-4</v>
      </c>
      <c r="V64" s="485" t="str">
        <f t="shared" si="1"/>
        <v/>
      </c>
    </row>
    <row r="65" spans="1:22" ht="15.75" customHeight="1" thickBot="1" x14ac:dyDescent="0.3">
      <c r="A65" s="9">
        <f>A64</f>
        <v>4</v>
      </c>
      <c r="B65" s="9">
        <f>B64</f>
        <v>32</v>
      </c>
      <c r="C65" s="487"/>
      <c r="D65" s="489"/>
      <c r="E65" s="9" t="str">
        <f>IFERROR(VLOOKUP(B65,rozpis_tisk!$A$3:$C$202,3,0),"")</f>
        <v>Flyers Hockey team</v>
      </c>
      <c r="F65" s="9" t="s">
        <v>55</v>
      </c>
      <c r="G65" s="36">
        <v>1</v>
      </c>
      <c r="H65" s="452">
        <v>3</v>
      </c>
      <c r="I65" s="452">
        <v>5</v>
      </c>
      <c r="J65" s="452">
        <v>1</v>
      </c>
      <c r="K65" s="452"/>
      <c r="M65" s="10">
        <f t="shared" si="7"/>
        <v>9</v>
      </c>
      <c r="N65" s="10">
        <f>IF(AND(M65&gt;M64,K65=0),1,0)</f>
        <v>1</v>
      </c>
      <c r="O65" s="10">
        <f t="shared" si="3"/>
        <v>0</v>
      </c>
      <c r="P65" s="10">
        <f>K64</f>
        <v>0</v>
      </c>
      <c r="Q65" s="10">
        <f>IF(AND(M65&lt;M64,N65=0,K64=0),1,0)</f>
        <v>0</v>
      </c>
      <c r="R65" s="10">
        <f t="shared" si="4"/>
        <v>9</v>
      </c>
      <c r="S65" s="10">
        <f>M64</f>
        <v>5</v>
      </c>
      <c r="T65" s="10">
        <f t="shared" si="5"/>
        <v>3</v>
      </c>
      <c r="U65" s="10">
        <f t="shared" si="6"/>
        <v>4</v>
      </c>
      <c r="V65" s="485"/>
    </row>
    <row r="66" spans="1:22" ht="16.5" customHeight="1" x14ac:dyDescent="0.25">
      <c r="A66" s="9">
        <v>5</v>
      </c>
      <c r="B66" s="13">
        <v>33</v>
      </c>
      <c r="C66" s="486" t="str">
        <f>IFERROR(VLOOKUP(B66,rozpis_tisk!$A$2:$C$178,2,0),"")</f>
        <v>SK Černošice</v>
      </c>
      <c r="D66" s="488" t="str">
        <f>IFERROR(VLOOKUP(B66,rozpis_tisk!$A$2:$C$178,3,0),"")</f>
        <v>HC Rytíři Vlašim</v>
      </c>
      <c r="E66" s="13" t="str">
        <f>IFERROR(VLOOKUP(B66,rozpis_tisk!$A$3:$C$202,2,0),"")</f>
        <v>SK Černošice</v>
      </c>
      <c r="F66" s="26" t="s">
        <v>54</v>
      </c>
      <c r="G66" s="392">
        <v>1</v>
      </c>
      <c r="H66" s="453">
        <v>3</v>
      </c>
      <c r="I66" s="453">
        <v>0</v>
      </c>
      <c r="J66" s="453">
        <v>0</v>
      </c>
      <c r="K66" s="453"/>
      <c r="M66" s="10">
        <f t="shared" ref="M66:M97" si="10">IF(L66=1,5,H66+I66+J66+K66)</f>
        <v>3</v>
      </c>
      <c r="N66" s="10">
        <f>IF(AND(M66&gt;M67,K66=0),1,0)</f>
        <v>0</v>
      </c>
      <c r="O66" s="10">
        <f t="shared" si="3"/>
        <v>0</v>
      </c>
      <c r="P66" s="10">
        <f>K67</f>
        <v>0</v>
      </c>
      <c r="Q66" s="10">
        <f>IF(AND(M66&lt;M67,P66=0,K66=0),1,0)</f>
        <v>1</v>
      </c>
      <c r="R66" s="10">
        <f t="shared" si="4"/>
        <v>3</v>
      </c>
      <c r="S66" s="10">
        <f>M67</f>
        <v>4</v>
      </c>
      <c r="T66" s="10">
        <f t="shared" si="5"/>
        <v>0</v>
      </c>
      <c r="U66" s="10">
        <f t="shared" si="6"/>
        <v>-1</v>
      </c>
      <c r="V66" s="485" t="str">
        <f t="shared" ref="V66:V128" si="11">IF(M66=M67,"Dopiš SN","")</f>
        <v/>
      </c>
    </row>
    <row r="67" spans="1:22" ht="15.75" customHeight="1" thickBot="1" x14ac:dyDescent="0.3">
      <c r="A67" s="9">
        <v>5</v>
      </c>
      <c r="B67" s="9">
        <f>B66</f>
        <v>33</v>
      </c>
      <c r="C67" s="487"/>
      <c r="D67" s="489"/>
      <c r="E67" s="9" t="str">
        <f>IFERROR(VLOOKUP(B67,rozpis_tisk!$A$3:$C$202,3,0),"")</f>
        <v>HC Rytíři Vlašim</v>
      </c>
      <c r="F67" s="9" t="s">
        <v>55</v>
      </c>
      <c r="G67" s="36">
        <v>1</v>
      </c>
      <c r="H67" s="452">
        <v>0</v>
      </c>
      <c r="I67" s="452">
        <v>1</v>
      </c>
      <c r="J67" s="452">
        <v>3</v>
      </c>
      <c r="K67" s="452"/>
      <c r="M67" s="10">
        <f t="shared" si="10"/>
        <v>4</v>
      </c>
      <c r="N67" s="10">
        <f>IF(AND(M67&gt;M66,K67=0),1,0)</f>
        <v>1</v>
      </c>
      <c r="O67" s="10">
        <f t="shared" si="3"/>
        <v>0</v>
      </c>
      <c r="P67" s="10">
        <f>K66</f>
        <v>0</v>
      </c>
      <c r="Q67" s="10">
        <f>IF(AND(M67&lt;M66,N67=0,K66=0),1,0)</f>
        <v>0</v>
      </c>
      <c r="R67" s="10">
        <f t="shared" si="4"/>
        <v>4</v>
      </c>
      <c r="S67" s="10">
        <f>M66</f>
        <v>3</v>
      </c>
      <c r="T67" s="10">
        <f t="shared" si="5"/>
        <v>3</v>
      </c>
      <c r="U67" s="10">
        <f t="shared" si="6"/>
        <v>1</v>
      </c>
      <c r="V67" s="485"/>
    </row>
    <row r="68" spans="1:22" ht="15.75" customHeight="1" x14ac:dyDescent="0.25">
      <c r="A68" s="9">
        <v>5</v>
      </c>
      <c r="B68" s="13">
        <v>34</v>
      </c>
      <c r="C68" s="486" t="str">
        <f>IFERROR(VLOOKUP(B68,rozpis_tisk!$A$2:$C$178,2,0),"")</f>
        <v>HC Rakovník</v>
      </c>
      <c r="D68" s="488" t="str">
        <f>IFERROR(VLOOKUP(B68,rozpis_tisk!$A$2:$C$178,3,0),"")</f>
        <v>HC Poděbrady</v>
      </c>
      <c r="E68" s="13" t="str">
        <f>IFERROR(VLOOKUP(B68,rozpis_tisk!$A$3:$C$202,2,0),"")</f>
        <v>HC Rakovník</v>
      </c>
      <c r="F68" s="26" t="s">
        <v>54</v>
      </c>
      <c r="G68" s="392">
        <v>1</v>
      </c>
      <c r="H68" s="453">
        <v>1</v>
      </c>
      <c r="I68" s="453">
        <v>2</v>
      </c>
      <c r="J68" s="453">
        <v>1</v>
      </c>
      <c r="K68" s="453"/>
      <c r="M68" s="10">
        <f t="shared" si="10"/>
        <v>4</v>
      </c>
      <c r="N68" s="10">
        <f>IF(AND(M68&gt;M69,K68=0),1,0)</f>
        <v>1</v>
      </c>
      <c r="O68" s="10">
        <f t="shared" ref="O68:O131" si="12">K68</f>
        <v>0</v>
      </c>
      <c r="P68" s="10">
        <f>K69</f>
        <v>0</v>
      </c>
      <c r="Q68" s="10">
        <f>IF(AND(M68&lt;M69,P68=0,K68=0),1,0)</f>
        <v>0</v>
      </c>
      <c r="R68" s="10">
        <f t="shared" ref="R68:R131" si="13">M68</f>
        <v>4</v>
      </c>
      <c r="S68" s="10">
        <f>M69</f>
        <v>2</v>
      </c>
      <c r="T68" s="10">
        <f t="shared" ref="T68:T131" si="14">N68*3+O68*2+P68*1+Q68*0</f>
        <v>3</v>
      </c>
      <c r="U68" s="10">
        <f t="shared" ref="U68:U131" si="15">R68-S68</f>
        <v>2</v>
      </c>
      <c r="V68" s="485" t="str">
        <f t="shared" si="11"/>
        <v/>
      </c>
    </row>
    <row r="69" spans="1:22" ht="15.75" customHeight="1" thickBot="1" x14ac:dyDescent="0.3">
      <c r="A69" s="9">
        <v>5</v>
      </c>
      <c r="B69" s="9">
        <f>B68</f>
        <v>34</v>
      </c>
      <c r="C69" s="487"/>
      <c r="D69" s="489"/>
      <c r="E69" s="9" t="str">
        <f>IFERROR(VLOOKUP(B69,rozpis_tisk!$A$3:$C$202,3,0),"")</f>
        <v>HC Poděbrady</v>
      </c>
      <c r="F69" s="9" t="s">
        <v>55</v>
      </c>
      <c r="G69" s="36">
        <v>1</v>
      </c>
      <c r="H69" s="452">
        <v>0</v>
      </c>
      <c r="I69" s="452">
        <v>1</v>
      </c>
      <c r="J69" s="452">
        <v>1</v>
      </c>
      <c r="K69" s="452"/>
      <c r="M69" s="10">
        <f t="shared" si="10"/>
        <v>2</v>
      </c>
      <c r="N69" s="10">
        <f>IF(AND(M69&gt;M68,K69=0),1,0)</f>
        <v>0</v>
      </c>
      <c r="O69" s="10">
        <f t="shared" si="12"/>
        <v>0</v>
      </c>
      <c r="P69" s="10">
        <f>K68</f>
        <v>0</v>
      </c>
      <c r="Q69" s="10">
        <f>IF(AND(M69&lt;M68,N69=0,K68=0),1,0)</f>
        <v>1</v>
      </c>
      <c r="R69" s="10">
        <f t="shared" si="13"/>
        <v>2</v>
      </c>
      <c r="S69" s="10">
        <f>M68</f>
        <v>4</v>
      </c>
      <c r="T69" s="10">
        <f t="shared" si="14"/>
        <v>0</v>
      </c>
      <c r="U69" s="10">
        <f t="shared" si="15"/>
        <v>-2</v>
      </c>
      <c r="V69" s="485"/>
    </row>
    <row r="70" spans="1:22" ht="16.5" customHeight="1" x14ac:dyDescent="0.25">
      <c r="A70" s="9">
        <f t="shared" ref="A70:A73" si="16">A69</f>
        <v>5</v>
      </c>
      <c r="B70" s="13">
        <v>35</v>
      </c>
      <c r="C70" s="486" t="str">
        <f>IFERROR(VLOOKUP(B70,rozpis_tisk!$A$2:$C$178,2,0),"")</f>
        <v>Slavoj Velké Popovice</v>
      </c>
      <c r="D70" s="488" t="str">
        <f>IFERROR(VLOOKUP(B70,rozpis_tisk!$A$2:$C$178,3,0),"")</f>
        <v>HC Žabonosy</v>
      </c>
      <c r="E70" s="13" t="str">
        <f>IFERROR(VLOOKUP(B70,rozpis_tisk!$A$3:$C$202,2,0),"")</f>
        <v>Slavoj Velké Popovice</v>
      </c>
      <c r="F70" s="26" t="s">
        <v>54</v>
      </c>
      <c r="G70" s="392">
        <v>1</v>
      </c>
      <c r="H70" s="453">
        <v>2</v>
      </c>
      <c r="I70" s="453">
        <v>2</v>
      </c>
      <c r="J70" s="453">
        <v>1</v>
      </c>
      <c r="K70" s="453"/>
      <c r="M70" s="10">
        <f t="shared" si="10"/>
        <v>5</v>
      </c>
      <c r="N70" s="10">
        <f>IF(AND(M70&gt;M71,K70=0),1,0)</f>
        <v>1</v>
      </c>
      <c r="O70" s="10">
        <f t="shared" si="12"/>
        <v>0</v>
      </c>
      <c r="P70" s="10">
        <f>K71</f>
        <v>0</v>
      </c>
      <c r="Q70" s="10">
        <f>IF(AND(M70&lt;M71,P70=0,K70=0),1,0)</f>
        <v>0</v>
      </c>
      <c r="R70" s="10">
        <f t="shared" si="13"/>
        <v>5</v>
      </c>
      <c r="S70" s="10">
        <f>M71</f>
        <v>1</v>
      </c>
      <c r="T70" s="10">
        <f t="shared" si="14"/>
        <v>3</v>
      </c>
      <c r="U70" s="10">
        <f t="shared" si="15"/>
        <v>4</v>
      </c>
      <c r="V70" s="485" t="str">
        <f t="shared" si="11"/>
        <v/>
      </c>
    </row>
    <row r="71" spans="1:22" ht="15.75" customHeight="1" thickBot="1" x14ac:dyDescent="0.3">
      <c r="A71" s="9">
        <f t="shared" si="16"/>
        <v>5</v>
      </c>
      <c r="B71" s="9">
        <f>B70</f>
        <v>35</v>
      </c>
      <c r="C71" s="487"/>
      <c r="D71" s="489"/>
      <c r="E71" s="9" t="str">
        <f>IFERROR(VLOOKUP(B71,rozpis_tisk!$A$3:$C$202,3,0),"")</f>
        <v>HC Žabonosy</v>
      </c>
      <c r="F71" s="9" t="s">
        <v>55</v>
      </c>
      <c r="G71" s="36">
        <v>1</v>
      </c>
      <c r="H71" s="452">
        <v>1</v>
      </c>
      <c r="I71" s="452">
        <v>0</v>
      </c>
      <c r="J71" s="452">
        <v>0</v>
      </c>
      <c r="K71" s="452"/>
      <c r="M71" s="10">
        <f t="shared" si="10"/>
        <v>1</v>
      </c>
      <c r="N71" s="10">
        <f>IF(AND(M71&gt;M70,K71=0),1,0)</f>
        <v>0</v>
      </c>
      <c r="O71" s="10">
        <f t="shared" si="12"/>
        <v>0</v>
      </c>
      <c r="P71" s="10">
        <f>K70</f>
        <v>0</v>
      </c>
      <c r="Q71" s="10">
        <f>IF(AND(M71&lt;M70,N71=0,K70=0),1,0)</f>
        <v>1</v>
      </c>
      <c r="R71" s="10">
        <f t="shared" si="13"/>
        <v>1</v>
      </c>
      <c r="S71" s="10">
        <f>M70</f>
        <v>5</v>
      </c>
      <c r="T71" s="10">
        <f t="shared" si="14"/>
        <v>0</v>
      </c>
      <c r="U71" s="10">
        <f t="shared" si="15"/>
        <v>-4</v>
      </c>
      <c r="V71" s="485"/>
    </row>
    <row r="72" spans="1:22" ht="15.75" x14ac:dyDescent="0.25">
      <c r="A72" s="9">
        <f t="shared" si="16"/>
        <v>5</v>
      </c>
      <c r="B72" s="13">
        <v>36</v>
      </c>
      <c r="C72" s="486" t="str">
        <f>IFERROR(VLOOKUP(B72,rozpis_tisk!$A$2:$C$178,2,0),"")</f>
        <v>HK LEV Slaný</v>
      </c>
      <c r="D72" s="488" t="str">
        <f>IFERROR(VLOOKUP(B72,rozpis_tisk!$A$2:$C$178,3,0),"")</f>
        <v>SK Sršni Kutná Hora</v>
      </c>
      <c r="E72" s="13" t="str">
        <f>IFERROR(VLOOKUP(B72,rozpis_tisk!$A$3:$C$202,2,0),"")</f>
        <v>HK LEV Slaný</v>
      </c>
      <c r="F72" s="26" t="s">
        <v>54</v>
      </c>
      <c r="G72" s="392">
        <v>1</v>
      </c>
      <c r="H72" s="453">
        <v>2</v>
      </c>
      <c r="I72" s="453">
        <v>4</v>
      </c>
      <c r="J72" s="453">
        <v>1</v>
      </c>
      <c r="K72" s="453"/>
      <c r="M72" s="10">
        <f t="shared" si="10"/>
        <v>7</v>
      </c>
      <c r="N72" s="10">
        <f>IF(AND(M72&gt;M73,K72=0),1,0)</f>
        <v>1</v>
      </c>
      <c r="O72" s="10">
        <f t="shared" si="12"/>
        <v>0</v>
      </c>
      <c r="P72" s="10">
        <f>K73</f>
        <v>0</v>
      </c>
      <c r="Q72" s="10">
        <f>IF(AND(M72&lt;M73,P72=0,K72=0),1,0)</f>
        <v>0</v>
      </c>
      <c r="R72" s="10">
        <f t="shared" si="13"/>
        <v>7</v>
      </c>
      <c r="S72" s="10">
        <f>M73</f>
        <v>3</v>
      </c>
      <c r="T72" s="10">
        <f t="shared" si="14"/>
        <v>3</v>
      </c>
      <c r="U72" s="10">
        <f t="shared" si="15"/>
        <v>4</v>
      </c>
      <c r="V72" s="485" t="str">
        <f t="shared" si="11"/>
        <v/>
      </c>
    </row>
    <row r="73" spans="1:22" ht="15.75" customHeight="1" thickBot="1" x14ac:dyDescent="0.3">
      <c r="A73" s="9">
        <f t="shared" si="16"/>
        <v>5</v>
      </c>
      <c r="B73" s="9">
        <f>B72</f>
        <v>36</v>
      </c>
      <c r="C73" s="487"/>
      <c r="D73" s="489"/>
      <c r="E73" s="9" t="str">
        <f>IFERROR(VLOOKUP(B73,rozpis_tisk!$A$3:$C$202,3,0),"")</f>
        <v>SK Sršni Kutná Hora</v>
      </c>
      <c r="F73" s="9" t="s">
        <v>55</v>
      </c>
      <c r="G73" s="36">
        <v>1</v>
      </c>
      <c r="H73" s="452">
        <v>1</v>
      </c>
      <c r="I73" s="452">
        <v>1</v>
      </c>
      <c r="J73" s="452">
        <v>1</v>
      </c>
      <c r="K73" s="452"/>
      <c r="M73" s="10">
        <f t="shared" si="10"/>
        <v>3</v>
      </c>
      <c r="N73" s="10">
        <f>IF(AND(M73&gt;M72,K73=0),1,0)</f>
        <v>0</v>
      </c>
      <c r="O73" s="10">
        <f t="shared" si="12"/>
        <v>0</v>
      </c>
      <c r="P73" s="10">
        <f>K72</f>
        <v>0</v>
      </c>
      <c r="Q73" s="10">
        <f>IF(AND(M73&lt;M72,N73=0,K72=0),1,0)</f>
        <v>1</v>
      </c>
      <c r="R73" s="10">
        <f t="shared" si="13"/>
        <v>3</v>
      </c>
      <c r="S73" s="10">
        <f>M72</f>
        <v>7</v>
      </c>
      <c r="T73" s="10">
        <f t="shared" si="14"/>
        <v>0</v>
      </c>
      <c r="U73" s="10">
        <f t="shared" si="15"/>
        <v>-4</v>
      </c>
      <c r="V73" s="485"/>
    </row>
    <row r="74" spans="1:22" ht="15.75" customHeight="1" x14ac:dyDescent="0.25">
      <c r="A74" s="9">
        <v>5</v>
      </c>
      <c r="B74" s="13">
        <v>37</v>
      </c>
      <c r="C74" s="486" t="str">
        <f>IFERROR(VLOOKUP(B74,rozpis_tisk!$A$2:$C$178,2,0),"")</f>
        <v>HC Junior Mělník</v>
      </c>
      <c r="D74" s="488" t="str">
        <f>IFERROR(VLOOKUP(B74,rozpis_tisk!$A$2:$C$178,3,0),"")</f>
        <v xml:space="preserve">HC Benátky n Jizerou B </v>
      </c>
      <c r="E74" s="13" t="str">
        <f>IFERROR(VLOOKUP(B74,rozpis_tisk!$A$3:$C$202,2,0),"")</f>
        <v>HC Junior Mělník</v>
      </c>
      <c r="F74" s="26" t="s">
        <v>54</v>
      </c>
      <c r="G74" s="392">
        <v>1</v>
      </c>
      <c r="H74" s="453">
        <v>1</v>
      </c>
      <c r="I74" s="453">
        <v>1</v>
      </c>
      <c r="J74" s="453">
        <v>0</v>
      </c>
      <c r="K74" s="453"/>
      <c r="M74" s="10">
        <f t="shared" si="10"/>
        <v>2</v>
      </c>
      <c r="N74" s="10">
        <f>IF(AND(M74&gt;M75,K74=0),1,0)</f>
        <v>0</v>
      </c>
      <c r="O74" s="10">
        <f t="shared" si="12"/>
        <v>0</v>
      </c>
      <c r="P74" s="10">
        <f>K75</f>
        <v>0</v>
      </c>
      <c r="Q74" s="10">
        <f>IF(AND(M74&lt;M75,P74=0,K74=0),1,0)</f>
        <v>1</v>
      </c>
      <c r="R74" s="10">
        <f t="shared" si="13"/>
        <v>2</v>
      </c>
      <c r="S74" s="10">
        <f>M75</f>
        <v>3</v>
      </c>
      <c r="T74" s="10">
        <f t="shared" si="14"/>
        <v>0</v>
      </c>
      <c r="U74" s="10">
        <f t="shared" si="15"/>
        <v>-1</v>
      </c>
      <c r="V74" s="485" t="str">
        <f t="shared" si="11"/>
        <v/>
      </c>
    </row>
    <row r="75" spans="1:22" ht="15.75" customHeight="1" thickBot="1" x14ac:dyDescent="0.3">
      <c r="A75" s="9">
        <f>A74</f>
        <v>5</v>
      </c>
      <c r="B75" s="9">
        <f>B74</f>
        <v>37</v>
      </c>
      <c r="C75" s="487"/>
      <c r="D75" s="489"/>
      <c r="E75" s="9" t="str">
        <f>IFERROR(VLOOKUP(B75,rozpis_tisk!$A$3:$C$202,3,0),"")</f>
        <v xml:space="preserve">HC Benátky n Jizerou B </v>
      </c>
      <c r="F75" s="9" t="s">
        <v>55</v>
      </c>
      <c r="G75" s="36">
        <v>1</v>
      </c>
      <c r="H75" s="452">
        <v>0</v>
      </c>
      <c r="I75" s="452">
        <v>1</v>
      </c>
      <c r="J75" s="452">
        <v>2</v>
      </c>
      <c r="K75" s="452"/>
      <c r="M75" s="10">
        <f t="shared" si="10"/>
        <v>3</v>
      </c>
      <c r="N75" s="10">
        <f>IF(AND(M75&gt;M74,K75=0),1,0)</f>
        <v>1</v>
      </c>
      <c r="O75" s="10">
        <f t="shared" si="12"/>
        <v>0</v>
      </c>
      <c r="P75" s="10">
        <f>K74</f>
        <v>0</v>
      </c>
      <c r="Q75" s="10">
        <f>IF(AND(M75&lt;M74,N75=0,K74=0),1,0)</f>
        <v>0</v>
      </c>
      <c r="R75" s="10">
        <f t="shared" si="13"/>
        <v>3</v>
      </c>
      <c r="S75" s="10">
        <f>M74</f>
        <v>2</v>
      </c>
      <c r="T75" s="10">
        <f t="shared" si="14"/>
        <v>3</v>
      </c>
      <c r="U75" s="10">
        <f t="shared" si="15"/>
        <v>1</v>
      </c>
      <c r="V75" s="485"/>
    </row>
    <row r="76" spans="1:22" ht="15.75" customHeight="1" x14ac:dyDescent="0.25">
      <c r="A76" s="9">
        <f t="shared" ref="A76:A81" si="17">A75</f>
        <v>5</v>
      </c>
      <c r="B76" s="13">
        <v>38</v>
      </c>
      <c r="C76" s="486" t="str">
        <f>IFERROR(VLOOKUP(B76,rozpis_tisk!$A$2:$C$178,2,0),"")</f>
        <v xml:space="preserve">HC Hvězda Praha </v>
      </c>
      <c r="D76" s="488" t="str">
        <f>IFERROR(VLOOKUP(B76,rozpis_tisk!$A$2:$C$178,3,0),"")</f>
        <v>HC LEV Benešov</v>
      </c>
      <c r="E76" s="13" t="str">
        <f>IFERROR(VLOOKUP(B76,rozpis_tisk!$A$3:$C$202,2,0),"")</f>
        <v xml:space="preserve">HC Hvězda Praha </v>
      </c>
      <c r="F76" s="26" t="s">
        <v>54</v>
      </c>
      <c r="G76" s="392">
        <v>1</v>
      </c>
      <c r="H76" s="453">
        <v>1</v>
      </c>
      <c r="I76" s="453">
        <v>2</v>
      </c>
      <c r="J76" s="453">
        <v>1</v>
      </c>
      <c r="K76" s="453"/>
      <c r="M76" s="10">
        <f t="shared" si="10"/>
        <v>4</v>
      </c>
      <c r="N76" s="10">
        <f>IF(AND(M76&gt;M77,K76=0),1,0)</f>
        <v>0</v>
      </c>
      <c r="O76" s="10">
        <f t="shared" si="12"/>
        <v>0</v>
      </c>
      <c r="P76" s="10">
        <f>K77</f>
        <v>1</v>
      </c>
      <c r="Q76" s="10">
        <f>IF(AND(M76&lt;M77,P76=0,K76=0),1,0)</f>
        <v>0</v>
      </c>
      <c r="R76" s="10">
        <f t="shared" si="13"/>
        <v>4</v>
      </c>
      <c r="S76" s="10">
        <f>M77</f>
        <v>5</v>
      </c>
      <c r="T76" s="10">
        <f t="shared" si="14"/>
        <v>1</v>
      </c>
      <c r="U76" s="10">
        <f t="shared" si="15"/>
        <v>-1</v>
      </c>
      <c r="V76" s="485" t="str">
        <f t="shared" si="11"/>
        <v/>
      </c>
    </row>
    <row r="77" spans="1:22" ht="15.75" customHeight="1" thickBot="1" x14ac:dyDescent="0.3">
      <c r="A77" s="9">
        <f t="shared" si="17"/>
        <v>5</v>
      </c>
      <c r="B77" s="9">
        <f>B76</f>
        <v>38</v>
      </c>
      <c r="C77" s="487"/>
      <c r="D77" s="489"/>
      <c r="E77" s="9" t="str">
        <f>IFERROR(VLOOKUP(B77,rozpis_tisk!$A$3:$C$202,3,0),"")</f>
        <v>HC LEV Benešov</v>
      </c>
      <c r="F77" s="9" t="s">
        <v>55</v>
      </c>
      <c r="G77" s="36">
        <v>1</v>
      </c>
      <c r="H77" s="452">
        <v>2</v>
      </c>
      <c r="I77" s="452">
        <v>1</v>
      </c>
      <c r="J77" s="452">
        <v>1</v>
      </c>
      <c r="K77" s="452">
        <v>1</v>
      </c>
      <c r="M77" s="10">
        <f t="shared" si="10"/>
        <v>5</v>
      </c>
      <c r="N77" s="10">
        <f>IF(AND(M77&gt;M76,K77=0),1,0)</f>
        <v>0</v>
      </c>
      <c r="O77" s="10">
        <f t="shared" si="12"/>
        <v>1</v>
      </c>
      <c r="P77" s="10">
        <f>K76</f>
        <v>0</v>
      </c>
      <c r="Q77" s="10">
        <f>IF(AND(M77&lt;M76,N77=0,K76=0),1,0)</f>
        <v>0</v>
      </c>
      <c r="R77" s="10">
        <f t="shared" si="13"/>
        <v>5</v>
      </c>
      <c r="S77" s="10">
        <f>M76</f>
        <v>4</v>
      </c>
      <c r="T77" s="10">
        <f t="shared" si="14"/>
        <v>2</v>
      </c>
      <c r="U77" s="10">
        <f t="shared" si="15"/>
        <v>1</v>
      </c>
      <c r="V77" s="485"/>
    </row>
    <row r="78" spans="1:22" ht="16.5" customHeight="1" x14ac:dyDescent="0.25">
      <c r="A78" s="9">
        <f t="shared" si="17"/>
        <v>5</v>
      </c>
      <c r="B78" s="13">
        <v>39</v>
      </c>
      <c r="C78" s="486" t="str">
        <f>IFERROR(VLOOKUP(B78,rozpis_tisk!$A$2:$C$178,2,0),"")</f>
        <v>HC Berounští Medvědi</v>
      </c>
      <c r="D78" s="488" t="str">
        <f>IFERROR(VLOOKUP(B78,rozpis_tisk!$A$2:$C$178,3,0),"")</f>
        <v>BK Mladá Boleslav B</v>
      </c>
      <c r="E78" s="13" t="str">
        <f>IFERROR(VLOOKUP(B78,rozpis_tisk!$A$3:$C$202,2,0),"")</f>
        <v>HC Berounští Medvědi</v>
      </c>
      <c r="F78" s="26" t="s">
        <v>54</v>
      </c>
      <c r="G78" s="392">
        <v>1</v>
      </c>
      <c r="H78" s="453">
        <v>1</v>
      </c>
      <c r="I78" s="453">
        <v>2</v>
      </c>
      <c r="J78" s="453">
        <v>0</v>
      </c>
      <c r="K78" s="453"/>
      <c r="M78" s="10">
        <f t="shared" si="10"/>
        <v>3</v>
      </c>
      <c r="N78" s="10">
        <f>IF(AND(M78&gt;M79,K78=0),1,0)</f>
        <v>0</v>
      </c>
      <c r="O78" s="10">
        <f t="shared" si="12"/>
        <v>0</v>
      </c>
      <c r="P78" s="10">
        <f>K79</f>
        <v>0</v>
      </c>
      <c r="Q78" s="10">
        <f>IF(AND(M78&lt;M79,P78=0,K78=0),1,0)</f>
        <v>1</v>
      </c>
      <c r="R78" s="10">
        <f t="shared" si="13"/>
        <v>3</v>
      </c>
      <c r="S78" s="10">
        <f>M79</f>
        <v>7</v>
      </c>
      <c r="T78" s="10">
        <f t="shared" si="14"/>
        <v>0</v>
      </c>
      <c r="U78" s="10">
        <f t="shared" si="15"/>
        <v>-4</v>
      </c>
      <c r="V78" s="485" t="str">
        <f t="shared" si="11"/>
        <v/>
      </c>
    </row>
    <row r="79" spans="1:22" ht="15.75" customHeight="1" thickBot="1" x14ac:dyDescent="0.3">
      <c r="A79" s="9">
        <f t="shared" si="17"/>
        <v>5</v>
      </c>
      <c r="B79" s="9">
        <f>B78</f>
        <v>39</v>
      </c>
      <c r="C79" s="487"/>
      <c r="D79" s="489"/>
      <c r="E79" s="9" t="str">
        <f>IFERROR(VLOOKUP(B79,rozpis_tisk!$A$3:$C$202,3,0),"")</f>
        <v>BK Mladá Boleslav B</v>
      </c>
      <c r="F79" s="9" t="s">
        <v>55</v>
      </c>
      <c r="G79" s="36">
        <v>1</v>
      </c>
      <c r="H79" s="452">
        <v>2</v>
      </c>
      <c r="I79" s="452">
        <v>4</v>
      </c>
      <c r="J79" s="452">
        <v>1</v>
      </c>
      <c r="K79" s="452"/>
      <c r="M79" s="10">
        <f t="shared" si="10"/>
        <v>7</v>
      </c>
      <c r="N79" s="10">
        <f>IF(AND(M79&gt;M78,K79=0),1,0)</f>
        <v>1</v>
      </c>
      <c r="O79" s="10">
        <f t="shared" si="12"/>
        <v>0</v>
      </c>
      <c r="P79" s="10">
        <f>K78</f>
        <v>0</v>
      </c>
      <c r="Q79" s="10">
        <f>IF(AND(M79&lt;M78,N79=0,K78=0),1,0)</f>
        <v>0</v>
      </c>
      <c r="R79" s="10">
        <f t="shared" si="13"/>
        <v>7</v>
      </c>
      <c r="S79" s="10">
        <f>M78</f>
        <v>3</v>
      </c>
      <c r="T79" s="10">
        <f t="shared" si="14"/>
        <v>3</v>
      </c>
      <c r="U79" s="10">
        <f t="shared" si="15"/>
        <v>4</v>
      </c>
      <c r="V79" s="485"/>
    </row>
    <row r="80" spans="1:22" ht="16.5" customHeight="1" x14ac:dyDescent="0.25">
      <c r="A80" s="9">
        <f t="shared" si="17"/>
        <v>5</v>
      </c>
      <c r="B80" s="13">
        <v>40</v>
      </c>
      <c r="C80" s="486" t="str">
        <f>IFERROR(VLOOKUP(B80,rozpis_tisk!$A$2:$C$178,2,0),"")</f>
        <v>Flyers Hockey team</v>
      </c>
      <c r="D80" s="488" t="str">
        <f>IFERROR(VLOOKUP(B80,rozpis_tisk!$A$2:$C$178,3,0),"")</f>
        <v>HC Čáslav</v>
      </c>
      <c r="E80" s="13" t="str">
        <f>IFERROR(VLOOKUP(B80,rozpis_tisk!$A$3:$C$202,2,0),"")</f>
        <v>Flyers Hockey team</v>
      </c>
      <c r="F80" s="26" t="s">
        <v>54</v>
      </c>
      <c r="G80" s="392">
        <v>1</v>
      </c>
      <c r="H80" s="453">
        <v>3</v>
      </c>
      <c r="I80" s="453">
        <v>2</v>
      </c>
      <c r="J80" s="453">
        <v>3</v>
      </c>
      <c r="K80" s="453"/>
      <c r="M80" s="10">
        <f t="shared" si="10"/>
        <v>8</v>
      </c>
      <c r="N80" s="10">
        <f>IF(AND(M80&gt;M81,K80=0),1,0)</f>
        <v>1</v>
      </c>
      <c r="O80" s="10">
        <f t="shared" si="12"/>
        <v>0</v>
      </c>
      <c r="P80" s="10">
        <f>K81</f>
        <v>0</v>
      </c>
      <c r="Q80" s="10">
        <f>IF(AND(M80&lt;M81,P80=0,K80=0),1,0)</f>
        <v>0</v>
      </c>
      <c r="R80" s="10">
        <f t="shared" si="13"/>
        <v>8</v>
      </c>
      <c r="S80" s="10">
        <f>M81</f>
        <v>2</v>
      </c>
      <c r="T80" s="10">
        <f t="shared" si="14"/>
        <v>3</v>
      </c>
      <c r="U80" s="10">
        <f t="shared" si="15"/>
        <v>6</v>
      </c>
      <c r="V80" s="485" t="str">
        <f t="shared" si="11"/>
        <v/>
      </c>
    </row>
    <row r="81" spans="1:22" ht="15.75" customHeight="1" thickBot="1" x14ac:dyDescent="0.3">
      <c r="A81" s="9">
        <f t="shared" si="17"/>
        <v>5</v>
      </c>
      <c r="B81" s="9">
        <f>B80</f>
        <v>40</v>
      </c>
      <c r="C81" s="487"/>
      <c r="D81" s="489"/>
      <c r="E81" s="9" t="str">
        <f>IFERROR(VLOOKUP(B81,rozpis_tisk!$A$3:$C$202,3,0),"")</f>
        <v>HC Čáslav</v>
      </c>
      <c r="F81" s="9" t="s">
        <v>55</v>
      </c>
      <c r="G81" s="36">
        <v>1</v>
      </c>
      <c r="H81" s="452">
        <v>0</v>
      </c>
      <c r="I81" s="452">
        <v>0</v>
      </c>
      <c r="J81" s="452">
        <v>2</v>
      </c>
      <c r="K81" s="452"/>
      <c r="M81" s="10">
        <f t="shared" si="10"/>
        <v>2</v>
      </c>
      <c r="N81" s="10">
        <f>IF(AND(M81&gt;M80,K81=0),1,0)</f>
        <v>0</v>
      </c>
      <c r="O81" s="10">
        <f t="shared" si="12"/>
        <v>0</v>
      </c>
      <c r="P81" s="10">
        <f>K80</f>
        <v>0</v>
      </c>
      <c r="Q81" s="10">
        <f>IF(AND(M81&lt;M80,N81=0,K80=0),1,0)</f>
        <v>1</v>
      </c>
      <c r="R81" s="10">
        <f t="shared" si="13"/>
        <v>2</v>
      </c>
      <c r="S81" s="10">
        <f>M80</f>
        <v>8</v>
      </c>
      <c r="T81" s="10">
        <f t="shared" si="14"/>
        <v>0</v>
      </c>
      <c r="U81" s="10">
        <f t="shared" si="15"/>
        <v>-6</v>
      </c>
      <c r="V81" s="485"/>
    </row>
    <row r="82" spans="1:22" ht="16.5" customHeight="1" x14ac:dyDescent="0.25">
      <c r="A82" s="9">
        <v>6</v>
      </c>
      <c r="B82" s="13">
        <v>41</v>
      </c>
      <c r="C82" s="486" t="str">
        <f>IFERROR(VLOOKUP(B82,rozpis_tisk!$A$2:$C$178,2,0),"")</f>
        <v>HC Berounští Medvědi</v>
      </c>
      <c r="D82" s="488" t="str">
        <f>IFERROR(VLOOKUP(B82,rozpis_tisk!$A$2:$C$178,3,0),"")</f>
        <v xml:space="preserve">HC Hvězda Praha </v>
      </c>
      <c r="E82" s="13" t="str">
        <f>IFERROR(VLOOKUP(B82,rozpis_tisk!$A$3:$C$202,2,0),"")</f>
        <v>HC Berounští Medvědi</v>
      </c>
      <c r="F82" s="26" t="s">
        <v>54</v>
      </c>
      <c r="G82" s="392">
        <v>1</v>
      </c>
      <c r="H82" s="453">
        <v>0</v>
      </c>
      <c r="I82" s="453">
        <v>3</v>
      </c>
      <c r="J82" s="453">
        <v>2</v>
      </c>
      <c r="K82" s="453"/>
      <c r="M82" s="10">
        <f t="shared" si="10"/>
        <v>5</v>
      </c>
      <c r="N82" s="10">
        <f>IF(AND(M82&gt;M83,K82=0),1,0)</f>
        <v>1</v>
      </c>
      <c r="O82" s="10">
        <f t="shared" si="12"/>
        <v>0</v>
      </c>
      <c r="P82" s="10">
        <f>K83</f>
        <v>0</v>
      </c>
      <c r="Q82" s="10">
        <f>IF(AND(M82&lt;M83,P82=0,K82=0),1,0)</f>
        <v>0</v>
      </c>
      <c r="R82" s="10">
        <f t="shared" si="13"/>
        <v>5</v>
      </c>
      <c r="S82" s="10">
        <f>M83</f>
        <v>3</v>
      </c>
      <c r="T82" s="10">
        <f t="shared" si="14"/>
        <v>3</v>
      </c>
      <c r="U82" s="10">
        <f t="shared" si="15"/>
        <v>2</v>
      </c>
      <c r="V82" s="485" t="str">
        <f t="shared" si="11"/>
        <v/>
      </c>
    </row>
    <row r="83" spans="1:22" ht="15.75" customHeight="1" thickBot="1" x14ac:dyDescent="0.3">
      <c r="A83" s="9">
        <v>6</v>
      </c>
      <c r="B83" s="9">
        <f>B82</f>
        <v>41</v>
      </c>
      <c r="C83" s="487"/>
      <c r="D83" s="489"/>
      <c r="E83" s="9" t="str">
        <f>IFERROR(VLOOKUP(B83,rozpis_tisk!$A$3:$C$202,3,0),"")</f>
        <v xml:space="preserve">HC Hvězda Praha </v>
      </c>
      <c r="F83" s="9" t="s">
        <v>55</v>
      </c>
      <c r="G83" s="36">
        <v>1</v>
      </c>
      <c r="H83" s="452">
        <v>1</v>
      </c>
      <c r="I83" s="452">
        <v>0</v>
      </c>
      <c r="J83" s="452">
        <v>2</v>
      </c>
      <c r="K83" s="452"/>
      <c r="M83" s="10">
        <f t="shared" si="10"/>
        <v>3</v>
      </c>
      <c r="N83" s="10">
        <f>IF(AND(M83&gt;M82,K83=0),1,0)</f>
        <v>0</v>
      </c>
      <c r="O83" s="10">
        <f t="shared" si="12"/>
        <v>0</v>
      </c>
      <c r="P83" s="10">
        <f>K82</f>
        <v>0</v>
      </c>
      <c r="Q83" s="10">
        <f>IF(AND(M83&lt;M82,N83=0,K82=0),1,0)</f>
        <v>1</v>
      </c>
      <c r="R83" s="10">
        <f t="shared" si="13"/>
        <v>3</v>
      </c>
      <c r="S83" s="10">
        <f>M82</f>
        <v>5</v>
      </c>
      <c r="T83" s="10">
        <f t="shared" si="14"/>
        <v>0</v>
      </c>
      <c r="U83" s="10">
        <f t="shared" si="15"/>
        <v>-2</v>
      </c>
      <c r="V83" s="485"/>
    </row>
    <row r="84" spans="1:22" ht="16.5" customHeight="1" x14ac:dyDescent="0.25">
      <c r="A84" s="9">
        <v>6</v>
      </c>
      <c r="B84" s="13">
        <v>42</v>
      </c>
      <c r="C84" s="486" t="str">
        <f>IFERROR(VLOOKUP(B84,rozpis_tisk!$A$2:$C$178,2,0),"")</f>
        <v>SK Černošice</v>
      </c>
      <c r="D84" s="488" t="str">
        <f>IFERROR(VLOOKUP(B84,rozpis_tisk!$A$2:$C$178,3,0),"")</f>
        <v>HK LEV Slaný</v>
      </c>
      <c r="E84" s="13" t="str">
        <f>IFERROR(VLOOKUP(B84,rozpis_tisk!$A$3:$C$202,2,0),"")</f>
        <v>SK Černošice</v>
      </c>
      <c r="F84" s="26" t="s">
        <v>54</v>
      </c>
      <c r="G84" s="392">
        <v>1</v>
      </c>
      <c r="H84" s="453">
        <v>1</v>
      </c>
      <c r="I84" s="453">
        <v>2</v>
      </c>
      <c r="J84" s="453">
        <v>3</v>
      </c>
      <c r="K84" s="453"/>
      <c r="M84" s="10">
        <f t="shared" si="10"/>
        <v>6</v>
      </c>
      <c r="N84" s="10">
        <f>IF(AND(M84&gt;M85,K84=0),1,0)</f>
        <v>1</v>
      </c>
      <c r="O84" s="10">
        <f t="shared" si="12"/>
        <v>0</v>
      </c>
      <c r="P84" s="10">
        <f>K85</f>
        <v>0</v>
      </c>
      <c r="Q84" s="10">
        <f>IF(AND(M84&lt;M85,P84=0,K84=0),1,0)</f>
        <v>0</v>
      </c>
      <c r="R84" s="10">
        <f t="shared" si="13"/>
        <v>6</v>
      </c>
      <c r="S84" s="10">
        <f>M85</f>
        <v>3</v>
      </c>
      <c r="T84" s="10">
        <f t="shared" si="14"/>
        <v>3</v>
      </c>
      <c r="U84" s="10">
        <f t="shared" si="15"/>
        <v>3</v>
      </c>
      <c r="V84" s="485" t="str">
        <f t="shared" si="11"/>
        <v/>
      </c>
    </row>
    <row r="85" spans="1:22" ht="15.75" customHeight="1" thickBot="1" x14ac:dyDescent="0.3">
      <c r="A85" s="9">
        <v>6</v>
      </c>
      <c r="B85" s="9">
        <f>B84</f>
        <v>42</v>
      </c>
      <c r="C85" s="487"/>
      <c r="D85" s="489"/>
      <c r="E85" s="9" t="str">
        <f>IFERROR(VLOOKUP(B85,rozpis_tisk!$A$3:$C$202,3,0),"")</f>
        <v>HK LEV Slaný</v>
      </c>
      <c r="F85" s="9" t="s">
        <v>55</v>
      </c>
      <c r="G85" s="36">
        <v>1</v>
      </c>
      <c r="H85" s="452">
        <v>1</v>
      </c>
      <c r="I85" s="452">
        <v>1</v>
      </c>
      <c r="J85" s="452">
        <v>1</v>
      </c>
      <c r="K85" s="452"/>
      <c r="M85" s="10">
        <f t="shared" si="10"/>
        <v>3</v>
      </c>
      <c r="N85" s="10">
        <f>IF(AND(M85&gt;M84,K85=0),1,0)</f>
        <v>0</v>
      </c>
      <c r="O85" s="10">
        <f t="shared" si="12"/>
        <v>0</v>
      </c>
      <c r="P85" s="10">
        <f>K84</f>
        <v>0</v>
      </c>
      <c r="Q85" s="10">
        <f>IF(AND(M85&lt;M84,N85=0,K84=0),1,0)</f>
        <v>1</v>
      </c>
      <c r="R85" s="10">
        <f t="shared" si="13"/>
        <v>3</v>
      </c>
      <c r="S85" s="10">
        <f>M84</f>
        <v>6</v>
      </c>
      <c r="T85" s="10">
        <f t="shared" si="14"/>
        <v>0</v>
      </c>
      <c r="U85" s="10">
        <f t="shared" si="15"/>
        <v>-3</v>
      </c>
      <c r="V85" s="485"/>
    </row>
    <row r="86" spans="1:22" ht="16.5" customHeight="1" x14ac:dyDescent="0.25">
      <c r="A86" s="9">
        <v>6</v>
      </c>
      <c r="B86" s="13">
        <v>43</v>
      </c>
      <c r="C86" s="486" t="str">
        <f>IFERROR(VLOOKUP(B86,rozpis_tisk!$A$2:$C$178,2,0),"")</f>
        <v>HC Rakovník</v>
      </c>
      <c r="D86" s="488" t="str">
        <f>IFERROR(VLOOKUP(B86,rozpis_tisk!$A$2:$C$178,3,0),"")</f>
        <v>Slavoj Velké Popovice</v>
      </c>
      <c r="E86" s="13" t="str">
        <f>IFERROR(VLOOKUP(B86,rozpis_tisk!$A$3:$C$202,2,0),"")</f>
        <v>HC Rakovník</v>
      </c>
      <c r="F86" s="26" t="s">
        <v>54</v>
      </c>
      <c r="G86" s="392">
        <v>1</v>
      </c>
      <c r="H86" s="453">
        <v>0</v>
      </c>
      <c r="I86" s="453">
        <v>2</v>
      </c>
      <c r="J86" s="453">
        <v>1</v>
      </c>
      <c r="K86" s="453"/>
      <c r="M86" s="10">
        <f t="shared" si="10"/>
        <v>3</v>
      </c>
      <c r="N86" s="10">
        <f>IF(AND(M86&gt;M87,K86=0),1,0)</f>
        <v>1</v>
      </c>
      <c r="O86" s="10">
        <f t="shared" si="12"/>
        <v>0</v>
      </c>
      <c r="P86" s="10">
        <f>K87</f>
        <v>0</v>
      </c>
      <c r="Q86" s="10">
        <f>IF(AND(M86&lt;M87,P86=0,K86=0),1,0)</f>
        <v>0</v>
      </c>
      <c r="R86" s="10">
        <f t="shared" si="13"/>
        <v>3</v>
      </c>
      <c r="S86" s="10">
        <f>M87</f>
        <v>1</v>
      </c>
      <c r="T86" s="10">
        <f t="shared" si="14"/>
        <v>3</v>
      </c>
      <c r="U86" s="10">
        <f t="shared" si="15"/>
        <v>2</v>
      </c>
      <c r="V86" s="485" t="str">
        <f t="shared" si="11"/>
        <v/>
      </c>
    </row>
    <row r="87" spans="1:22" ht="15.75" customHeight="1" thickBot="1" x14ac:dyDescent="0.3">
      <c r="A87" s="9">
        <v>6</v>
      </c>
      <c r="B87" s="9">
        <f>B86</f>
        <v>43</v>
      </c>
      <c r="C87" s="487"/>
      <c r="D87" s="489"/>
      <c r="E87" s="9" t="str">
        <f>IFERROR(VLOOKUP(B87,rozpis_tisk!$A$3:$C$202,3,0),"")</f>
        <v>Slavoj Velké Popovice</v>
      </c>
      <c r="F87" s="9" t="s">
        <v>55</v>
      </c>
      <c r="G87" s="36">
        <v>1</v>
      </c>
      <c r="H87" s="452">
        <v>0</v>
      </c>
      <c r="I87" s="452">
        <v>1</v>
      </c>
      <c r="J87" s="452">
        <v>0</v>
      </c>
      <c r="K87" s="452"/>
      <c r="M87" s="10">
        <f t="shared" si="10"/>
        <v>1</v>
      </c>
      <c r="N87" s="10">
        <f>IF(AND(M87&gt;M86,K87=0),1,0)</f>
        <v>0</v>
      </c>
      <c r="O87" s="10">
        <f t="shared" si="12"/>
        <v>0</v>
      </c>
      <c r="P87" s="10">
        <f>K86</f>
        <v>0</v>
      </c>
      <c r="Q87" s="10">
        <f>IF(AND(M87&lt;M86,N87=0,K86=0),1,0)</f>
        <v>1</v>
      </c>
      <c r="R87" s="10">
        <f t="shared" si="13"/>
        <v>1</v>
      </c>
      <c r="S87" s="10">
        <f>M86</f>
        <v>3</v>
      </c>
      <c r="T87" s="10">
        <f t="shared" si="14"/>
        <v>0</v>
      </c>
      <c r="U87" s="10">
        <f t="shared" si="15"/>
        <v>-2</v>
      </c>
      <c r="V87" s="485"/>
    </row>
    <row r="88" spans="1:22" ht="16.5" customHeight="1" x14ac:dyDescent="0.25">
      <c r="A88" s="9">
        <f t="shared" ref="A88:A96" si="18">A87</f>
        <v>6</v>
      </c>
      <c r="B88" s="13">
        <v>44</v>
      </c>
      <c r="C88" s="486" t="str">
        <f>IFERROR(VLOOKUP(B88,rozpis_tisk!$A$2:$C$178,2,0),"")</f>
        <v xml:space="preserve">HC Benátky n Jizerou B </v>
      </c>
      <c r="D88" s="488" t="str">
        <f>IFERROR(VLOOKUP(B88,rozpis_tisk!$A$2:$C$178,3,0),"")</f>
        <v>SK Sršni Kutná Hora</v>
      </c>
      <c r="E88" s="13" t="str">
        <f>IFERROR(VLOOKUP(B88,rozpis_tisk!$A$3:$C$202,2,0),"")</f>
        <v xml:space="preserve">HC Benátky n Jizerou B </v>
      </c>
      <c r="F88" s="26" t="s">
        <v>54</v>
      </c>
      <c r="G88" s="392">
        <v>1</v>
      </c>
      <c r="H88" s="453">
        <v>2</v>
      </c>
      <c r="I88" s="453">
        <v>2</v>
      </c>
      <c r="J88" s="453">
        <v>0</v>
      </c>
      <c r="K88" s="453"/>
      <c r="M88" s="10">
        <f t="shared" si="10"/>
        <v>4</v>
      </c>
      <c r="N88" s="10">
        <f>IF(AND(M88&gt;M89,K88=0),1,0)</f>
        <v>1</v>
      </c>
      <c r="O88" s="10">
        <f t="shared" si="12"/>
        <v>0</v>
      </c>
      <c r="P88" s="10">
        <f>K89</f>
        <v>0</v>
      </c>
      <c r="Q88" s="10">
        <f>IF(AND(M88&lt;M89,P88=0,K88=0),1,0)</f>
        <v>0</v>
      </c>
      <c r="R88" s="10">
        <f t="shared" si="13"/>
        <v>4</v>
      </c>
      <c r="S88" s="10">
        <f>M89</f>
        <v>1</v>
      </c>
      <c r="T88" s="10">
        <f t="shared" si="14"/>
        <v>3</v>
      </c>
      <c r="U88" s="10">
        <f t="shared" si="15"/>
        <v>3</v>
      </c>
      <c r="V88" s="485" t="str">
        <f t="shared" si="11"/>
        <v/>
      </c>
    </row>
    <row r="89" spans="1:22" ht="15.75" customHeight="1" thickBot="1" x14ac:dyDescent="0.3">
      <c r="A89" s="9">
        <f t="shared" si="18"/>
        <v>6</v>
      </c>
      <c r="B89" s="9">
        <f>B88</f>
        <v>44</v>
      </c>
      <c r="C89" s="487"/>
      <c r="D89" s="489"/>
      <c r="E89" s="9" t="str">
        <f>IFERROR(VLOOKUP(B89,rozpis_tisk!$A$3:$C$202,3,0),"")</f>
        <v>SK Sršni Kutná Hora</v>
      </c>
      <c r="F89" s="9" t="s">
        <v>55</v>
      </c>
      <c r="G89" s="36">
        <v>1</v>
      </c>
      <c r="H89" s="452">
        <v>0</v>
      </c>
      <c r="I89" s="452">
        <v>0</v>
      </c>
      <c r="J89" s="452">
        <v>1</v>
      </c>
      <c r="K89" s="452"/>
      <c r="M89" s="10">
        <f t="shared" si="10"/>
        <v>1</v>
      </c>
      <c r="N89" s="10">
        <f>IF(AND(M89&gt;M88,K89=0),1,0)</f>
        <v>0</v>
      </c>
      <c r="O89" s="10">
        <f t="shared" si="12"/>
        <v>0</v>
      </c>
      <c r="P89" s="10">
        <f>K88</f>
        <v>0</v>
      </c>
      <c r="Q89" s="10">
        <f>IF(AND(M89&lt;M88,N89=0,K88=0),1,0)</f>
        <v>1</v>
      </c>
      <c r="R89" s="10">
        <f t="shared" si="13"/>
        <v>1</v>
      </c>
      <c r="S89" s="10">
        <f>M88</f>
        <v>4</v>
      </c>
      <c r="T89" s="10">
        <f t="shared" si="14"/>
        <v>0</v>
      </c>
      <c r="U89" s="10">
        <f t="shared" si="15"/>
        <v>-3</v>
      </c>
      <c r="V89" s="485"/>
    </row>
    <row r="90" spans="1:22" ht="15.75" customHeight="1" x14ac:dyDescent="0.25">
      <c r="A90" s="9">
        <f t="shared" si="18"/>
        <v>6</v>
      </c>
      <c r="B90" s="13">
        <v>45</v>
      </c>
      <c r="C90" s="486" t="str">
        <f>IFERROR(VLOOKUP(B90,rozpis_tisk!$A$2:$C$178,2,0),"")</f>
        <v>HC Žabonosy</v>
      </c>
      <c r="D90" s="488" t="str">
        <f>IFERROR(VLOOKUP(B90,rozpis_tisk!$A$2:$C$178,3,0),"")</f>
        <v>BK Mladá Boleslav B</v>
      </c>
      <c r="E90" s="13" t="str">
        <f>IFERROR(VLOOKUP(B90,rozpis_tisk!$A$3:$C$202,2,0),"")</f>
        <v>HC Žabonosy</v>
      </c>
      <c r="F90" s="26" t="s">
        <v>54</v>
      </c>
      <c r="G90" s="392">
        <v>1</v>
      </c>
      <c r="H90" s="453">
        <v>2</v>
      </c>
      <c r="I90" s="453">
        <v>1</v>
      </c>
      <c r="J90" s="453">
        <v>2</v>
      </c>
      <c r="K90" s="453"/>
      <c r="M90" s="10">
        <f t="shared" si="10"/>
        <v>5</v>
      </c>
      <c r="N90" s="10">
        <f>IF(AND(M90&gt;M91,K90=0),1,0)</f>
        <v>0</v>
      </c>
      <c r="O90" s="10">
        <f t="shared" si="12"/>
        <v>0</v>
      </c>
      <c r="P90" s="10">
        <f>K91</f>
        <v>1</v>
      </c>
      <c r="Q90" s="10">
        <f>IF(AND(M90&lt;M91,P90=0,K90=0),1,0)</f>
        <v>0</v>
      </c>
      <c r="R90" s="10">
        <f t="shared" si="13"/>
        <v>5</v>
      </c>
      <c r="S90" s="10">
        <f>M91</f>
        <v>6</v>
      </c>
      <c r="T90" s="10">
        <f t="shared" si="14"/>
        <v>1</v>
      </c>
      <c r="U90" s="10">
        <f t="shared" si="15"/>
        <v>-1</v>
      </c>
      <c r="V90" s="485" t="str">
        <f t="shared" si="11"/>
        <v/>
      </c>
    </row>
    <row r="91" spans="1:22" ht="15.75" customHeight="1" thickBot="1" x14ac:dyDescent="0.3">
      <c r="A91" s="9">
        <f t="shared" si="18"/>
        <v>6</v>
      </c>
      <c r="B91" s="9">
        <f>B90</f>
        <v>45</v>
      </c>
      <c r="C91" s="487"/>
      <c r="D91" s="489"/>
      <c r="E91" s="9" t="str">
        <f>IFERROR(VLOOKUP(B91,rozpis_tisk!$A$3:$C$202,3,0),"")</f>
        <v>BK Mladá Boleslav B</v>
      </c>
      <c r="F91" s="9" t="s">
        <v>55</v>
      </c>
      <c r="G91" s="36">
        <v>1</v>
      </c>
      <c r="H91" s="452">
        <v>1</v>
      </c>
      <c r="I91" s="452">
        <v>3</v>
      </c>
      <c r="J91" s="452">
        <v>1</v>
      </c>
      <c r="K91" s="452">
        <v>1</v>
      </c>
      <c r="M91" s="10">
        <f t="shared" si="10"/>
        <v>6</v>
      </c>
      <c r="N91" s="10">
        <f>IF(AND(M91&gt;M90,K91=0),1,0)</f>
        <v>0</v>
      </c>
      <c r="O91" s="10">
        <f t="shared" si="12"/>
        <v>1</v>
      </c>
      <c r="P91" s="10">
        <f>K90</f>
        <v>0</v>
      </c>
      <c r="Q91" s="10">
        <f>IF(AND(M91&lt;M90,N91=0,K90=0),1,0)</f>
        <v>0</v>
      </c>
      <c r="R91" s="10">
        <f t="shared" si="13"/>
        <v>6</v>
      </c>
      <c r="S91" s="10">
        <f>M90</f>
        <v>5</v>
      </c>
      <c r="T91" s="10">
        <f t="shared" si="14"/>
        <v>2</v>
      </c>
      <c r="U91" s="10">
        <f t="shared" si="15"/>
        <v>1</v>
      </c>
      <c r="V91" s="485"/>
    </row>
    <row r="92" spans="1:22" ht="16.5" customHeight="1" x14ac:dyDescent="0.25">
      <c r="A92" s="9">
        <v>6</v>
      </c>
      <c r="B92" s="13">
        <v>46</v>
      </c>
      <c r="C92" s="486" t="str">
        <f>IFERROR(VLOOKUP(B92,rozpis_tisk!$A$2:$C$178,2,0),"")</f>
        <v>HC Poděbrady</v>
      </c>
      <c r="D92" s="488" t="str">
        <f>IFERROR(VLOOKUP(B92,rozpis_tisk!$A$2:$C$178,3,0),"")</f>
        <v>HC LEV Benešov</v>
      </c>
      <c r="E92" s="13" t="str">
        <f>IFERROR(VLOOKUP(B92,rozpis_tisk!$A$3:$C$202,2,0),"")</f>
        <v>HC Poděbrady</v>
      </c>
      <c r="F92" s="26" t="s">
        <v>54</v>
      </c>
      <c r="G92" s="392">
        <v>1</v>
      </c>
      <c r="H92" s="453">
        <v>1</v>
      </c>
      <c r="I92" s="453">
        <v>4</v>
      </c>
      <c r="J92" s="453">
        <v>2</v>
      </c>
      <c r="K92" s="453"/>
      <c r="M92" s="10">
        <f t="shared" si="10"/>
        <v>7</v>
      </c>
      <c r="N92" s="10">
        <f>IF(AND(M92&gt;M93,K92=0),1,0)</f>
        <v>1</v>
      </c>
      <c r="O92" s="10">
        <f t="shared" si="12"/>
        <v>0</v>
      </c>
      <c r="P92" s="10">
        <f>K93</f>
        <v>0</v>
      </c>
      <c r="Q92" s="10">
        <f>IF(AND(M92&lt;M93,P92=0,K92=0),1,0)</f>
        <v>0</v>
      </c>
      <c r="R92" s="10">
        <f t="shared" si="13"/>
        <v>7</v>
      </c>
      <c r="S92" s="10">
        <f>M93</f>
        <v>4</v>
      </c>
      <c r="T92" s="10">
        <f t="shared" si="14"/>
        <v>3</v>
      </c>
      <c r="U92" s="10">
        <f t="shared" si="15"/>
        <v>3</v>
      </c>
      <c r="V92" s="485" t="str">
        <f t="shared" si="11"/>
        <v/>
      </c>
    </row>
    <row r="93" spans="1:22" ht="15.75" customHeight="1" thickBot="1" x14ac:dyDescent="0.3">
      <c r="A93" s="9">
        <f t="shared" si="18"/>
        <v>6</v>
      </c>
      <c r="B93" s="9">
        <f>B92</f>
        <v>46</v>
      </c>
      <c r="C93" s="487"/>
      <c r="D93" s="489"/>
      <c r="E93" s="9" t="str">
        <f>IFERROR(VLOOKUP(B93,rozpis_tisk!$A$3:$C$202,3,0),"")</f>
        <v>HC LEV Benešov</v>
      </c>
      <c r="F93" s="9" t="s">
        <v>55</v>
      </c>
      <c r="G93" s="36">
        <v>1</v>
      </c>
      <c r="H93" s="452">
        <v>3</v>
      </c>
      <c r="I93" s="452">
        <v>0</v>
      </c>
      <c r="J93" s="452">
        <v>1</v>
      </c>
      <c r="K93" s="452"/>
      <c r="M93" s="10">
        <f t="shared" si="10"/>
        <v>4</v>
      </c>
      <c r="N93" s="10">
        <f>IF(AND(M93&gt;M92,K93=0),1,0)</f>
        <v>0</v>
      </c>
      <c r="O93" s="10">
        <f t="shared" si="12"/>
        <v>0</v>
      </c>
      <c r="P93" s="10">
        <f>K92</f>
        <v>0</v>
      </c>
      <c r="Q93" s="10">
        <f>IF(AND(M93&lt;M92,N93=0,K92=0),1,0)</f>
        <v>1</v>
      </c>
      <c r="R93" s="10">
        <f t="shared" si="13"/>
        <v>4</v>
      </c>
      <c r="S93" s="10">
        <f>M92</f>
        <v>7</v>
      </c>
      <c r="T93" s="10">
        <f t="shared" si="14"/>
        <v>0</v>
      </c>
      <c r="U93" s="10">
        <f t="shared" si="15"/>
        <v>-3</v>
      </c>
      <c r="V93" s="485"/>
    </row>
    <row r="94" spans="1:22" ht="15.75" x14ac:dyDescent="0.25">
      <c r="A94" s="9">
        <f t="shared" si="18"/>
        <v>6</v>
      </c>
      <c r="B94" s="13">
        <v>47</v>
      </c>
      <c r="C94" s="486" t="str">
        <f>IFERROR(VLOOKUP(B94,rozpis_tisk!$A$2:$C$178,2,0),"")</f>
        <v>HC Rytíři Vlašim</v>
      </c>
      <c r="D94" s="488" t="str">
        <f>IFERROR(VLOOKUP(B94,rozpis_tisk!$A$2:$C$178,3,0),"")</f>
        <v>HC Čáslav</v>
      </c>
      <c r="E94" s="13" t="str">
        <f>IFERROR(VLOOKUP(B94,rozpis_tisk!$A$3:$C$202,2,0),"")</f>
        <v>HC Rytíři Vlašim</v>
      </c>
      <c r="F94" s="26" t="s">
        <v>54</v>
      </c>
      <c r="G94" s="392">
        <v>1</v>
      </c>
      <c r="H94" s="453">
        <v>2</v>
      </c>
      <c r="I94" s="453">
        <v>0</v>
      </c>
      <c r="J94" s="453">
        <v>1</v>
      </c>
      <c r="K94" s="453"/>
      <c r="M94" s="10">
        <f t="shared" si="10"/>
        <v>3</v>
      </c>
      <c r="N94" s="10">
        <f>IF(AND(M94&gt;M95,K94=0),1,0)</f>
        <v>1</v>
      </c>
      <c r="O94" s="10">
        <f t="shared" si="12"/>
        <v>0</v>
      </c>
      <c r="P94" s="10">
        <f>K95</f>
        <v>0</v>
      </c>
      <c r="Q94" s="10">
        <f>IF(AND(M94&lt;M95,P94=0,K94=0),1,0)</f>
        <v>0</v>
      </c>
      <c r="R94" s="10">
        <f t="shared" si="13"/>
        <v>3</v>
      </c>
      <c r="S94" s="10">
        <f>M95</f>
        <v>0</v>
      </c>
      <c r="T94" s="10">
        <f t="shared" si="14"/>
        <v>3</v>
      </c>
      <c r="U94" s="10">
        <f t="shared" si="15"/>
        <v>3</v>
      </c>
      <c r="V94" s="485" t="str">
        <f t="shared" si="11"/>
        <v/>
      </c>
    </row>
    <row r="95" spans="1:22" ht="15.75" customHeight="1" thickBot="1" x14ac:dyDescent="0.3">
      <c r="A95" s="9">
        <f t="shared" si="18"/>
        <v>6</v>
      </c>
      <c r="B95" s="9">
        <f>B94</f>
        <v>47</v>
      </c>
      <c r="C95" s="487"/>
      <c r="D95" s="489"/>
      <c r="E95" s="9" t="str">
        <f>IFERROR(VLOOKUP(B95,rozpis_tisk!$A$3:$C$202,3,0),"")</f>
        <v>HC Čáslav</v>
      </c>
      <c r="F95" s="9" t="s">
        <v>55</v>
      </c>
      <c r="G95" s="36">
        <v>1</v>
      </c>
      <c r="H95" s="452">
        <v>0</v>
      </c>
      <c r="I95" s="452">
        <v>0</v>
      </c>
      <c r="J95" s="452">
        <v>0</v>
      </c>
      <c r="K95" s="452"/>
      <c r="M95" s="10">
        <f t="shared" si="10"/>
        <v>0</v>
      </c>
      <c r="N95" s="10">
        <f>IF(AND(M95&gt;M94,K95=0),1,0)</f>
        <v>0</v>
      </c>
      <c r="O95" s="10">
        <f t="shared" si="12"/>
        <v>0</v>
      </c>
      <c r="P95" s="10">
        <f>K94</f>
        <v>0</v>
      </c>
      <c r="Q95" s="10">
        <f>IF(AND(M95&lt;M94,N95=0,K94=0),1,0)</f>
        <v>1</v>
      </c>
      <c r="R95" s="10">
        <f t="shared" si="13"/>
        <v>0</v>
      </c>
      <c r="S95" s="10">
        <f>M94</f>
        <v>3</v>
      </c>
      <c r="T95" s="10">
        <f t="shared" si="14"/>
        <v>0</v>
      </c>
      <c r="U95" s="10">
        <f t="shared" si="15"/>
        <v>-3</v>
      </c>
      <c r="V95" s="485"/>
    </row>
    <row r="96" spans="1:22" ht="15.75" customHeight="1" x14ac:dyDescent="0.25">
      <c r="A96" s="9">
        <f t="shared" si="18"/>
        <v>6</v>
      </c>
      <c r="B96" s="13">
        <v>48</v>
      </c>
      <c r="C96" s="486" t="str">
        <f>IFERROR(VLOOKUP(B96,rozpis_tisk!$A$2:$C$178,2,0),"")</f>
        <v>Flyers Hockey team</v>
      </c>
      <c r="D96" s="488" t="str">
        <f>IFERROR(VLOOKUP(B96,rozpis_tisk!$A$2:$C$178,3,0),"")</f>
        <v>HC Junior Mělník</v>
      </c>
      <c r="E96" s="13" t="str">
        <f>IFERROR(VLOOKUP(B96,rozpis_tisk!$A$3:$C$202,2,0),"")</f>
        <v>Flyers Hockey team</v>
      </c>
      <c r="F96" s="26" t="s">
        <v>54</v>
      </c>
      <c r="G96" s="392">
        <v>1</v>
      </c>
      <c r="H96" s="453">
        <v>1</v>
      </c>
      <c r="I96" s="453">
        <v>5</v>
      </c>
      <c r="J96" s="453">
        <v>1</v>
      </c>
      <c r="K96" s="453"/>
      <c r="M96" s="10">
        <f t="shared" si="10"/>
        <v>7</v>
      </c>
      <c r="N96" s="10">
        <f>IF(AND(M96&gt;M97,K96=0),1,0)</f>
        <v>1</v>
      </c>
      <c r="O96" s="10">
        <f t="shared" si="12"/>
        <v>0</v>
      </c>
      <c r="P96" s="10">
        <f>K97</f>
        <v>0</v>
      </c>
      <c r="Q96" s="10">
        <f>IF(AND(M96&lt;M97,P96=0,K96=0),1,0)</f>
        <v>0</v>
      </c>
      <c r="R96" s="10">
        <f t="shared" si="13"/>
        <v>7</v>
      </c>
      <c r="S96" s="10">
        <f>M97</f>
        <v>0</v>
      </c>
      <c r="T96" s="10">
        <f t="shared" si="14"/>
        <v>3</v>
      </c>
      <c r="U96" s="10">
        <f t="shared" si="15"/>
        <v>7</v>
      </c>
      <c r="V96" s="485" t="str">
        <f t="shared" si="11"/>
        <v/>
      </c>
    </row>
    <row r="97" spans="1:22" ht="15.75" customHeight="1" thickBot="1" x14ac:dyDescent="0.3">
      <c r="A97" s="9">
        <v>6</v>
      </c>
      <c r="B97" s="9">
        <f>B96</f>
        <v>48</v>
      </c>
      <c r="C97" s="487"/>
      <c r="D97" s="489"/>
      <c r="E97" s="9" t="str">
        <f>IFERROR(VLOOKUP(B97,rozpis_tisk!$A$3:$C$202,3,0),"")</f>
        <v>HC Junior Mělník</v>
      </c>
      <c r="F97" s="9" t="s">
        <v>55</v>
      </c>
      <c r="G97" s="36">
        <v>1</v>
      </c>
      <c r="H97" s="452">
        <v>0</v>
      </c>
      <c r="I97" s="452">
        <v>0</v>
      </c>
      <c r="J97" s="452">
        <v>0</v>
      </c>
      <c r="K97" s="452"/>
      <c r="M97" s="10">
        <f t="shared" si="10"/>
        <v>0</v>
      </c>
      <c r="N97" s="10">
        <f>IF(AND(M97&gt;M96,K97=0),1,0)</f>
        <v>0</v>
      </c>
      <c r="O97" s="10">
        <f t="shared" si="12"/>
        <v>0</v>
      </c>
      <c r="P97" s="10">
        <f>K96</f>
        <v>0</v>
      </c>
      <c r="Q97" s="10">
        <f>IF(AND(M97&lt;M96,N97=0,K96=0),1,0)</f>
        <v>1</v>
      </c>
      <c r="R97" s="10">
        <f t="shared" si="13"/>
        <v>0</v>
      </c>
      <c r="S97" s="10">
        <f>M96</f>
        <v>7</v>
      </c>
      <c r="T97" s="10">
        <f t="shared" si="14"/>
        <v>0</v>
      </c>
      <c r="U97" s="10">
        <f t="shared" si="15"/>
        <v>-7</v>
      </c>
      <c r="V97" s="485"/>
    </row>
    <row r="98" spans="1:22" ht="15.75" customHeight="1" x14ac:dyDescent="0.25">
      <c r="A98" s="9">
        <v>7</v>
      </c>
      <c r="B98" s="13">
        <v>49</v>
      </c>
      <c r="C98" s="486" t="str">
        <f>IFERROR(VLOOKUP(B98,rozpis_tisk!$A$2:$C$178,2,0),"")</f>
        <v>Slavoj Velké Popovice</v>
      </c>
      <c r="D98" s="488" t="str">
        <f>IFERROR(VLOOKUP(B98,rozpis_tisk!$A$2:$C$178,3,0),"")</f>
        <v>HC Berounští Medvědi</v>
      </c>
      <c r="E98" s="13" t="str">
        <f>IFERROR(VLOOKUP(B98,rozpis_tisk!$A$3:$C$202,2,0),"")</f>
        <v>Slavoj Velké Popovice</v>
      </c>
      <c r="F98" s="26" t="s">
        <v>54</v>
      </c>
      <c r="G98" s="392">
        <v>1</v>
      </c>
      <c r="H98" s="453">
        <v>3</v>
      </c>
      <c r="I98" s="453">
        <v>3</v>
      </c>
      <c r="J98" s="453">
        <v>0</v>
      </c>
      <c r="K98" s="453"/>
      <c r="M98" s="10">
        <f t="shared" ref="M98:M129" si="19">IF(L98=1,5,H98+I98+J98+K98)</f>
        <v>6</v>
      </c>
      <c r="N98" s="10">
        <f>IF(AND(M98&gt;M99,K98=0),1,0)</f>
        <v>1</v>
      </c>
      <c r="O98" s="10">
        <f t="shared" si="12"/>
        <v>0</v>
      </c>
      <c r="P98" s="10">
        <f>K99</f>
        <v>0</v>
      </c>
      <c r="Q98" s="10">
        <f>IF(AND(M98&lt;M99,P98=0,K98=0),1,0)</f>
        <v>0</v>
      </c>
      <c r="R98" s="10">
        <f t="shared" si="13"/>
        <v>6</v>
      </c>
      <c r="S98" s="10">
        <f>M99</f>
        <v>3</v>
      </c>
      <c r="T98" s="10">
        <f t="shared" si="14"/>
        <v>3</v>
      </c>
      <c r="U98" s="10">
        <f t="shared" si="15"/>
        <v>3</v>
      </c>
      <c r="V98" s="485" t="str">
        <f t="shared" si="11"/>
        <v/>
      </c>
    </row>
    <row r="99" spans="1:22" ht="15.75" customHeight="1" thickBot="1" x14ac:dyDescent="0.3">
      <c r="A99" s="9">
        <v>7</v>
      </c>
      <c r="B99" s="9">
        <f>B98</f>
        <v>49</v>
      </c>
      <c r="C99" s="487"/>
      <c r="D99" s="489"/>
      <c r="E99" s="9" t="str">
        <f>IFERROR(VLOOKUP(B99,rozpis_tisk!$A$3:$C$202,3,0),"")</f>
        <v>HC Berounští Medvědi</v>
      </c>
      <c r="F99" s="9" t="s">
        <v>55</v>
      </c>
      <c r="G99" s="36">
        <v>1</v>
      </c>
      <c r="H99" s="452">
        <v>1</v>
      </c>
      <c r="I99" s="452">
        <v>0</v>
      </c>
      <c r="J99" s="452">
        <v>2</v>
      </c>
      <c r="K99" s="452"/>
      <c r="M99" s="10">
        <f t="shared" si="19"/>
        <v>3</v>
      </c>
      <c r="N99" s="10">
        <f>IF(AND(M99&gt;M98,K99=0),1,0)</f>
        <v>0</v>
      </c>
      <c r="O99" s="10">
        <f t="shared" si="12"/>
        <v>0</v>
      </c>
      <c r="P99" s="10">
        <f>K98</f>
        <v>0</v>
      </c>
      <c r="Q99" s="10">
        <f>IF(AND(M99&lt;M98,N99=0,K98=0),1,0)</f>
        <v>1</v>
      </c>
      <c r="R99" s="10">
        <f t="shared" si="13"/>
        <v>3</v>
      </c>
      <c r="S99" s="10">
        <f>M98</f>
        <v>6</v>
      </c>
      <c r="T99" s="10">
        <f t="shared" si="14"/>
        <v>0</v>
      </c>
      <c r="U99" s="10">
        <f t="shared" si="15"/>
        <v>-3</v>
      </c>
      <c r="V99" s="485"/>
    </row>
    <row r="100" spans="1:22" ht="15.75" customHeight="1" x14ac:dyDescent="0.25">
      <c r="A100" s="9">
        <f t="shared" ref="A100:A109" si="20">A99</f>
        <v>7</v>
      </c>
      <c r="B100" s="13">
        <v>50</v>
      </c>
      <c r="C100" s="486" t="str">
        <f>IFERROR(VLOOKUP(B100,rozpis_tisk!$A$2:$C$178,2,0),"")</f>
        <v>HK LEV Slaný</v>
      </c>
      <c r="D100" s="488" t="str">
        <f>IFERROR(VLOOKUP(B100,rozpis_tisk!$A$2:$C$178,3,0),"")</f>
        <v>HC Rakovník</v>
      </c>
      <c r="E100" s="13" t="str">
        <f>IFERROR(VLOOKUP(B100,rozpis_tisk!$A$3:$C$202,2,0),"")</f>
        <v>HK LEV Slaný</v>
      </c>
      <c r="F100" s="26" t="s">
        <v>54</v>
      </c>
      <c r="G100" s="392">
        <v>1</v>
      </c>
      <c r="H100" s="453">
        <v>1</v>
      </c>
      <c r="I100" s="453">
        <v>0</v>
      </c>
      <c r="J100" s="453">
        <v>1</v>
      </c>
      <c r="K100" s="453"/>
      <c r="M100" s="10">
        <f t="shared" si="19"/>
        <v>2</v>
      </c>
      <c r="N100" s="10">
        <f>IF(AND(M100&gt;M101,K100=0),1,0)</f>
        <v>1</v>
      </c>
      <c r="O100" s="10">
        <f t="shared" si="12"/>
        <v>0</v>
      </c>
      <c r="P100" s="10">
        <f>K101</f>
        <v>0</v>
      </c>
      <c r="Q100" s="10">
        <f>IF(AND(M100&lt;M101,P100=0,K100=0),1,0)</f>
        <v>0</v>
      </c>
      <c r="R100" s="10">
        <f t="shared" si="13"/>
        <v>2</v>
      </c>
      <c r="S100" s="10">
        <f>M101</f>
        <v>1</v>
      </c>
      <c r="T100" s="10">
        <f t="shared" si="14"/>
        <v>3</v>
      </c>
      <c r="U100" s="10">
        <f t="shared" si="15"/>
        <v>1</v>
      </c>
      <c r="V100" s="485" t="str">
        <f t="shared" si="11"/>
        <v/>
      </c>
    </row>
    <row r="101" spans="1:22" ht="15.75" customHeight="1" thickBot="1" x14ac:dyDescent="0.3">
      <c r="A101" s="9">
        <f t="shared" si="20"/>
        <v>7</v>
      </c>
      <c r="B101" s="9">
        <f>B100</f>
        <v>50</v>
      </c>
      <c r="C101" s="487"/>
      <c r="D101" s="489"/>
      <c r="E101" s="9" t="str">
        <f>IFERROR(VLOOKUP(B101,rozpis_tisk!$A$3:$C$202,3,0),"")</f>
        <v>HC Rakovník</v>
      </c>
      <c r="F101" s="9" t="s">
        <v>55</v>
      </c>
      <c r="G101" s="36">
        <v>1</v>
      </c>
      <c r="H101" s="452">
        <v>0</v>
      </c>
      <c r="I101" s="452">
        <v>1</v>
      </c>
      <c r="J101" s="452">
        <v>0</v>
      </c>
      <c r="K101" s="452"/>
      <c r="M101" s="10">
        <f t="shared" si="19"/>
        <v>1</v>
      </c>
      <c r="N101" s="10">
        <f>IF(AND(M101&gt;M100,K101=0),1,0)</f>
        <v>0</v>
      </c>
      <c r="O101" s="10">
        <f t="shared" si="12"/>
        <v>0</v>
      </c>
      <c r="P101" s="10">
        <f>K100</f>
        <v>0</v>
      </c>
      <c r="Q101" s="10">
        <f>IF(AND(M101&lt;M100,N101=0,K100=0),1,0)</f>
        <v>1</v>
      </c>
      <c r="R101" s="10">
        <f t="shared" si="13"/>
        <v>1</v>
      </c>
      <c r="S101" s="10">
        <f>M100</f>
        <v>2</v>
      </c>
      <c r="T101" s="10">
        <f t="shared" si="14"/>
        <v>0</v>
      </c>
      <c r="U101" s="10">
        <f t="shared" si="15"/>
        <v>-1</v>
      </c>
      <c r="V101" s="485"/>
    </row>
    <row r="102" spans="1:22" ht="15.75" customHeight="1" x14ac:dyDescent="0.25">
      <c r="A102" s="9">
        <f t="shared" si="20"/>
        <v>7</v>
      </c>
      <c r="B102" s="13">
        <v>51</v>
      </c>
      <c r="C102" s="486" t="str">
        <f>IFERROR(VLOOKUP(B102,rozpis_tisk!$A$2:$C$178,2,0),"")</f>
        <v>HC Junior Mělník</v>
      </c>
      <c r="D102" s="488" t="str">
        <f>IFERROR(VLOOKUP(B102,rozpis_tisk!$A$2:$C$178,3,0),"")</f>
        <v>SK Černošice</v>
      </c>
      <c r="E102" s="13" t="str">
        <f>IFERROR(VLOOKUP(B102,rozpis_tisk!$A$3:$C$202,2,0),"")</f>
        <v>HC Junior Mělník</v>
      </c>
      <c r="F102" s="26" t="s">
        <v>54</v>
      </c>
      <c r="G102" s="392">
        <v>1</v>
      </c>
      <c r="H102" s="453">
        <v>0</v>
      </c>
      <c r="I102" s="453">
        <v>1</v>
      </c>
      <c r="J102" s="453">
        <v>1</v>
      </c>
      <c r="K102" s="453">
        <v>1</v>
      </c>
      <c r="M102" s="10">
        <f t="shared" si="19"/>
        <v>3</v>
      </c>
      <c r="N102" s="10">
        <f>IF(AND(M102&gt;M103,K102=0),1,0)</f>
        <v>0</v>
      </c>
      <c r="O102" s="10">
        <f t="shared" si="12"/>
        <v>1</v>
      </c>
      <c r="P102" s="10">
        <f>K103</f>
        <v>0</v>
      </c>
      <c r="Q102" s="10">
        <f>IF(AND(M102&lt;M103,P102=0,K102=0),1,0)</f>
        <v>0</v>
      </c>
      <c r="R102" s="10">
        <f t="shared" si="13"/>
        <v>3</v>
      </c>
      <c r="S102" s="10">
        <f>M103</f>
        <v>2</v>
      </c>
      <c r="T102" s="10">
        <f t="shared" si="14"/>
        <v>2</v>
      </c>
      <c r="U102" s="10">
        <f t="shared" si="15"/>
        <v>1</v>
      </c>
      <c r="V102" s="485" t="str">
        <f t="shared" si="11"/>
        <v/>
      </c>
    </row>
    <row r="103" spans="1:22" ht="15.75" customHeight="1" thickBot="1" x14ac:dyDescent="0.3">
      <c r="A103" s="9">
        <f t="shared" si="20"/>
        <v>7</v>
      </c>
      <c r="B103" s="9">
        <f>B102</f>
        <v>51</v>
      </c>
      <c r="C103" s="487"/>
      <c r="D103" s="489"/>
      <c r="E103" s="9" t="str">
        <f>IFERROR(VLOOKUP(B103,rozpis_tisk!$A$3:$C$202,3,0),"")</f>
        <v>SK Černošice</v>
      </c>
      <c r="F103" s="9" t="s">
        <v>55</v>
      </c>
      <c r="G103" s="36">
        <v>1</v>
      </c>
      <c r="H103" s="452">
        <v>0</v>
      </c>
      <c r="I103" s="452">
        <v>2</v>
      </c>
      <c r="J103" s="452">
        <v>0</v>
      </c>
      <c r="K103" s="452"/>
      <c r="M103" s="10">
        <f t="shared" si="19"/>
        <v>2</v>
      </c>
      <c r="N103" s="10">
        <f>IF(AND(M103&gt;M102,K103=0),1,0)</f>
        <v>0</v>
      </c>
      <c r="O103" s="10">
        <f t="shared" si="12"/>
        <v>0</v>
      </c>
      <c r="P103" s="10">
        <f>K102</f>
        <v>1</v>
      </c>
      <c r="Q103" s="10">
        <f>IF(AND(M103&lt;M102,N103=0,K102=0),1,0)</f>
        <v>0</v>
      </c>
      <c r="R103" s="10">
        <f t="shared" si="13"/>
        <v>2</v>
      </c>
      <c r="S103" s="10">
        <f>M102</f>
        <v>3</v>
      </c>
      <c r="T103" s="10">
        <f t="shared" si="14"/>
        <v>1</v>
      </c>
      <c r="U103" s="10">
        <f t="shared" si="15"/>
        <v>-1</v>
      </c>
      <c r="V103" s="485"/>
    </row>
    <row r="104" spans="1:22" ht="16.5" customHeight="1" x14ac:dyDescent="0.25">
      <c r="A104" s="9">
        <f t="shared" si="20"/>
        <v>7</v>
      </c>
      <c r="B104" s="13">
        <v>52</v>
      </c>
      <c r="C104" s="486" t="str">
        <f>IFERROR(VLOOKUP(B104,rozpis_tisk!$A$2:$C$178,2,0),"")</f>
        <v>HC Čáslav</v>
      </c>
      <c r="D104" s="488" t="str">
        <f>IFERROR(VLOOKUP(B104,rozpis_tisk!$A$2:$C$178,3,0),"")</f>
        <v xml:space="preserve">HC Benátky n Jizerou B </v>
      </c>
      <c r="E104" s="13" t="str">
        <f>IFERROR(VLOOKUP(B104,rozpis_tisk!$A$3:$C$202,2,0),"")</f>
        <v>HC Čáslav</v>
      </c>
      <c r="F104" s="26" t="s">
        <v>54</v>
      </c>
      <c r="G104" s="392">
        <v>1</v>
      </c>
      <c r="H104" s="453">
        <v>1</v>
      </c>
      <c r="I104" s="453">
        <v>1</v>
      </c>
      <c r="J104" s="453">
        <v>1</v>
      </c>
      <c r="K104" s="453"/>
      <c r="M104" s="10">
        <f t="shared" si="19"/>
        <v>3</v>
      </c>
      <c r="N104" s="10">
        <f>IF(AND(M104&gt;M105,K104=0),1,0)</f>
        <v>1</v>
      </c>
      <c r="O104" s="10">
        <f t="shared" si="12"/>
        <v>0</v>
      </c>
      <c r="P104" s="10">
        <f>K105</f>
        <v>0</v>
      </c>
      <c r="Q104" s="10">
        <f>IF(AND(M104&lt;M105,P104=0,K104=0),1,0)</f>
        <v>0</v>
      </c>
      <c r="R104" s="10">
        <f t="shared" si="13"/>
        <v>3</v>
      </c>
      <c r="S104" s="10">
        <f>M105</f>
        <v>1</v>
      </c>
      <c r="T104" s="10">
        <f t="shared" si="14"/>
        <v>3</v>
      </c>
      <c r="U104" s="10">
        <f t="shared" si="15"/>
        <v>2</v>
      </c>
      <c r="V104" s="485" t="str">
        <f t="shared" si="11"/>
        <v/>
      </c>
    </row>
    <row r="105" spans="1:22" ht="15.75" customHeight="1" thickBot="1" x14ac:dyDescent="0.3">
      <c r="A105" s="9">
        <f t="shared" si="20"/>
        <v>7</v>
      </c>
      <c r="B105" s="9">
        <f>B104</f>
        <v>52</v>
      </c>
      <c r="C105" s="487"/>
      <c r="D105" s="489"/>
      <c r="E105" s="9" t="str">
        <f>IFERROR(VLOOKUP(B105,rozpis_tisk!$A$3:$C$202,3,0),"")</f>
        <v xml:space="preserve">HC Benátky n Jizerou B </v>
      </c>
      <c r="F105" s="9" t="s">
        <v>55</v>
      </c>
      <c r="G105" s="36">
        <v>1</v>
      </c>
      <c r="H105" s="452">
        <v>0</v>
      </c>
      <c r="I105" s="452">
        <v>0</v>
      </c>
      <c r="J105" s="452">
        <v>1</v>
      </c>
      <c r="K105" s="452"/>
      <c r="M105" s="10">
        <f t="shared" si="19"/>
        <v>1</v>
      </c>
      <c r="N105" s="10">
        <f>IF(AND(M105&gt;M104,K105=0),1,0)</f>
        <v>0</v>
      </c>
      <c r="O105" s="10">
        <f t="shared" si="12"/>
        <v>0</v>
      </c>
      <c r="P105" s="10">
        <f>K104</f>
        <v>0</v>
      </c>
      <c r="Q105" s="10">
        <f>IF(AND(M105&lt;M104,N105=0,K104=0),1,0)</f>
        <v>1</v>
      </c>
      <c r="R105" s="10">
        <f t="shared" si="13"/>
        <v>1</v>
      </c>
      <c r="S105" s="10">
        <f>M104</f>
        <v>3</v>
      </c>
      <c r="T105" s="10">
        <f t="shared" si="14"/>
        <v>0</v>
      </c>
      <c r="U105" s="10">
        <f t="shared" si="15"/>
        <v>-2</v>
      </c>
      <c r="V105" s="485"/>
    </row>
    <row r="106" spans="1:22" ht="16.5" customHeight="1" x14ac:dyDescent="0.25">
      <c r="A106" s="9">
        <f t="shared" si="20"/>
        <v>7</v>
      </c>
      <c r="B106" s="13">
        <v>53</v>
      </c>
      <c r="C106" s="486" t="str">
        <f>IFERROR(VLOOKUP(B106,rozpis_tisk!$A$2:$C$178,2,0),"")</f>
        <v>HC LEV Benešov</v>
      </c>
      <c r="D106" s="488" t="str">
        <f>IFERROR(VLOOKUP(B106,rozpis_tisk!$A$2:$C$178,3,0),"")</f>
        <v>HC Rytíři Vlašim</v>
      </c>
      <c r="E106" s="13" t="str">
        <f>IFERROR(VLOOKUP(B106,rozpis_tisk!$A$3:$C$202,2,0),"")</f>
        <v>HC LEV Benešov</v>
      </c>
      <c r="F106" s="26" t="s">
        <v>54</v>
      </c>
      <c r="G106" s="392">
        <v>1</v>
      </c>
      <c r="H106" s="453">
        <v>3</v>
      </c>
      <c r="I106" s="453">
        <v>1</v>
      </c>
      <c r="J106" s="453">
        <v>2</v>
      </c>
      <c r="K106" s="453"/>
      <c r="M106" s="10">
        <f t="shared" si="19"/>
        <v>6</v>
      </c>
      <c r="N106" s="10">
        <f>IF(AND(M106&gt;M107,K106=0),1,0)</f>
        <v>1</v>
      </c>
      <c r="O106" s="10">
        <f t="shared" si="12"/>
        <v>0</v>
      </c>
      <c r="P106" s="10">
        <f>K107</f>
        <v>0</v>
      </c>
      <c r="Q106" s="10">
        <f>IF(AND(M106&lt;M107,P106=0,K106=0),1,0)</f>
        <v>0</v>
      </c>
      <c r="R106" s="10">
        <f t="shared" si="13"/>
        <v>6</v>
      </c>
      <c r="S106" s="10">
        <f>M107</f>
        <v>2</v>
      </c>
      <c r="T106" s="10">
        <f t="shared" si="14"/>
        <v>3</v>
      </c>
      <c r="U106" s="10">
        <f t="shared" si="15"/>
        <v>4</v>
      </c>
      <c r="V106" s="485" t="str">
        <f t="shared" si="11"/>
        <v/>
      </c>
    </row>
    <row r="107" spans="1:22" ht="15.75" customHeight="1" thickBot="1" x14ac:dyDescent="0.3">
      <c r="A107" s="9">
        <f t="shared" si="20"/>
        <v>7</v>
      </c>
      <c r="B107" s="9">
        <f>B106</f>
        <v>53</v>
      </c>
      <c r="C107" s="487"/>
      <c r="D107" s="489"/>
      <c r="E107" s="9" t="str">
        <f>IFERROR(VLOOKUP(B107,rozpis_tisk!$A$3:$C$202,3,0),"")</f>
        <v>HC Rytíři Vlašim</v>
      </c>
      <c r="F107" s="9" t="s">
        <v>55</v>
      </c>
      <c r="G107" s="36">
        <v>1</v>
      </c>
      <c r="H107" s="452">
        <v>0</v>
      </c>
      <c r="I107" s="452">
        <v>0</v>
      </c>
      <c r="J107" s="452">
        <v>2</v>
      </c>
      <c r="K107" s="452"/>
      <c r="M107" s="10">
        <f t="shared" si="19"/>
        <v>2</v>
      </c>
      <c r="N107" s="10">
        <f>IF(AND(M107&gt;M106,K107=0),1,0)</f>
        <v>0</v>
      </c>
      <c r="O107" s="10">
        <f t="shared" si="12"/>
        <v>0</v>
      </c>
      <c r="P107" s="10">
        <f>K106</f>
        <v>0</v>
      </c>
      <c r="Q107" s="10">
        <f>IF(AND(M107&lt;M106,N107=0,K106=0),1,0)</f>
        <v>1</v>
      </c>
      <c r="R107" s="10">
        <f t="shared" si="13"/>
        <v>2</v>
      </c>
      <c r="S107" s="10">
        <f>M106</f>
        <v>6</v>
      </c>
      <c r="T107" s="10">
        <f t="shared" si="14"/>
        <v>0</v>
      </c>
      <c r="U107" s="10">
        <f t="shared" si="15"/>
        <v>-4</v>
      </c>
      <c r="V107" s="485"/>
    </row>
    <row r="108" spans="1:22" ht="16.5" customHeight="1" x14ac:dyDescent="0.25">
      <c r="A108" s="9">
        <f t="shared" si="20"/>
        <v>7</v>
      </c>
      <c r="B108" s="13">
        <v>54</v>
      </c>
      <c r="C108" s="486" t="str">
        <f>IFERROR(VLOOKUP(B108,rozpis_tisk!$A$2:$C$178,2,0),"")</f>
        <v>HC Poděbrady</v>
      </c>
      <c r="D108" s="488" t="str">
        <f>IFERROR(VLOOKUP(B108,rozpis_tisk!$A$2:$C$178,3,0),"")</f>
        <v>BK Mladá Boleslav B</v>
      </c>
      <c r="E108" s="13" t="str">
        <f>IFERROR(VLOOKUP(B108,rozpis_tisk!$A$3:$C$202,2,0),"")</f>
        <v>HC Poděbrady</v>
      </c>
      <c r="F108" s="26" t="s">
        <v>54</v>
      </c>
      <c r="G108" s="392">
        <v>1</v>
      </c>
      <c r="H108" s="453">
        <v>1</v>
      </c>
      <c r="I108" s="453">
        <v>4</v>
      </c>
      <c r="J108" s="453">
        <v>2</v>
      </c>
      <c r="K108" s="453"/>
      <c r="M108" s="10">
        <f t="shared" si="19"/>
        <v>7</v>
      </c>
      <c r="N108" s="10">
        <f>IF(AND(M108&gt;M109,K108=0),1,0)</f>
        <v>1</v>
      </c>
      <c r="O108" s="10">
        <f t="shared" si="12"/>
        <v>0</v>
      </c>
      <c r="P108" s="10">
        <f>K109</f>
        <v>0</v>
      </c>
      <c r="Q108" s="10">
        <f>IF(AND(M108&lt;M109,P108=0,K108=0),1,0)</f>
        <v>0</v>
      </c>
      <c r="R108" s="10">
        <f t="shared" si="13"/>
        <v>7</v>
      </c>
      <c r="S108" s="10">
        <f>M109</f>
        <v>2</v>
      </c>
      <c r="T108" s="10">
        <f t="shared" si="14"/>
        <v>3</v>
      </c>
      <c r="U108" s="10">
        <f t="shared" si="15"/>
        <v>5</v>
      </c>
      <c r="V108" s="485" t="str">
        <f t="shared" si="11"/>
        <v/>
      </c>
    </row>
    <row r="109" spans="1:22" ht="15.75" customHeight="1" thickBot="1" x14ac:dyDescent="0.3">
      <c r="A109" s="9">
        <f t="shared" si="20"/>
        <v>7</v>
      </c>
      <c r="B109" s="9">
        <f>B108</f>
        <v>54</v>
      </c>
      <c r="C109" s="487"/>
      <c r="D109" s="489"/>
      <c r="E109" s="9" t="str">
        <f>IFERROR(VLOOKUP(B109,rozpis_tisk!$A$3:$C$202,3,0),"")</f>
        <v>BK Mladá Boleslav B</v>
      </c>
      <c r="F109" s="9" t="s">
        <v>55</v>
      </c>
      <c r="G109" s="36">
        <v>1</v>
      </c>
      <c r="H109" s="452">
        <v>0</v>
      </c>
      <c r="I109" s="452">
        <v>1</v>
      </c>
      <c r="J109" s="452">
        <v>1</v>
      </c>
      <c r="K109" s="452"/>
      <c r="M109" s="10">
        <f t="shared" si="19"/>
        <v>2</v>
      </c>
      <c r="N109" s="10">
        <f>IF(AND(M109&gt;M108,K109=0),1,0)</f>
        <v>0</v>
      </c>
      <c r="O109" s="10">
        <f t="shared" si="12"/>
        <v>0</v>
      </c>
      <c r="P109" s="10">
        <f>K108</f>
        <v>0</v>
      </c>
      <c r="Q109" s="10">
        <f>IF(AND(M109&lt;M108,N109=0,K108=0),1,0)</f>
        <v>1</v>
      </c>
      <c r="R109" s="10">
        <f t="shared" si="13"/>
        <v>2</v>
      </c>
      <c r="S109" s="10">
        <f>M108</f>
        <v>7</v>
      </c>
      <c r="T109" s="10">
        <f t="shared" si="14"/>
        <v>0</v>
      </c>
      <c r="U109" s="10">
        <f t="shared" si="15"/>
        <v>-5</v>
      </c>
      <c r="V109" s="485"/>
    </row>
    <row r="110" spans="1:22" ht="16.5" customHeight="1" x14ac:dyDescent="0.25">
      <c r="A110" s="9">
        <v>7</v>
      </c>
      <c r="B110" s="13">
        <v>55</v>
      </c>
      <c r="C110" s="486" t="str">
        <f>IFERROR(VLOOKUP(B110,rozpis_tisk!$A$2:$C$178,2,0),"")</f>
        <v>SK Sršni Kutná Hora</v>
      </c>
      <c r="D110" s="488" t="str">
        <f>IFERROR(VLOOKUP(B110,rozpis_tisk!$A$2:$C$178,3,0),"")</f>
        <v>HC Žabonosy</v>
      </c>
      <c r="E110" s="13" t="str">
        <f>IFERROR(VLOOKUP(B110,rozpis_tisk!$A$3:$C$202,2,0),"")</f>
        <v>SK Sršni Kutná Hora</v>
      </c>
      <c r="F110" s="26" t="s">
        <v>54</v>
      </c>
      <c r="G110" s="392">
        <v>1</v>
      </c>
      <c r="H110" s="453">
        <v>0</v>
      </c>
      <c r="I110" s="453">
        <v>2</v>
      </c>
      <c r="J110" s="453">
        <v>1</v>
      </c>
      <c r="K110" s="453"/>
      <c r="M110" s="10">
        <f t="shared" si="19"/>
        <v>3</v>
      </c>
      <c r="N110" s="10">
        <f>IF(AND(M110&gt;M111,K110=0),1,0)</f>
        <v>1</v>
      </c>
      <c r="O110" s="10">
        <f t="shared" si="12"/>
        <v>0</v>
      </c>
      <c r="P110" s="10">
        <f>K111</f>
        <v>0</v>
      </c>
      <c r="Q110" s="10">
        <f>IF(AND(M110&lt;M111,P110=0,K110=0),1,0)</f>
        <v>0</v>
      </c>
      <c r="R110" s="10">
        <f t="shared" si="13"/>
        <v>3</v>
      </c>
      <c r="S110" s="10">
        <f>M111</f>
        <v>2</v>
      </c>
      <c r="T110" s="10">
        <f t="shared" si="14"/>
        <v>3</v>
      </c>
      <c r="U110" s="10">
        <f t="shared" si="15"/>
        <v>1</v>
      </c>
      <c r="V110" s="485" t="str">
        <f t="shared" si="11"/>
        <v/>
      </c>
    </row>
    <row r="111" spans="1:22" ht="15.75" customHeight="1" thickBot="1" x14ac:dyDescent="0.3">
      <c r="A111" s="9">
        <f>A110</f>
        <v>7</v>
      </c>
      <c r="B111" s="9">
        <f>B110</f>
        <v>55</v>
      </c>
      <c r="C111" s="487"/>
      <c r="D111" s="489"/>
      <c r="E111" s="9" t="str">
        <f>IFERROR(VLOOKUP(B111,rozpis_tisk!$A$3:$C$202,3,0),"")</f>
        <v>HC Žabonosy</v>
      </c>
      <c r="F111" s="9" t="s">
        <v>55</v>
      </c>
      <c r="G111" s="36">
        <v>1</v>
      </c>
      <c r="H111" s="452">
        <v>1</v>
      </c>
      <c r="I111" s="452">
        <v>1</v>
      </c>
      <c r="J111" s="452">
        <v>0</v>
      </c>
      <c r="K111" s="452"/>
      <c r="M111" s="10">
        <f t="shared" si="19"/>
        <v>2</v>
      </c>
      <c r="N111" s="10">
        <f>IF(AND(M111&gt;M110,K111=0),1,0)</f>
        <v>0</v>
      </c>
      <c r="O111" s="10">
        <f t="shared" si="12"/>
        <v>0</v>
      </c>
      <c r="P111" s="10">
        <f>K110</f>
        <v>0</v>
      </c>
      <c r="Q111" s="10">
        <f>IF(AND(M111&lt;M110,N111=0,K110=0),1,0)</f>
        <v>1</v>
      </c>
      <c r="R111" s="10">
        <f t="shared" si="13"/>
        <v>2</v>
      </c>
      <c r="S111" s="10">
        <f>M110</f>
        <v>3</v>
      </c>
      <c r="T111" s="10">
        <f t="shared" si="14"/>
        <v>0</v>
      </c>
      <c r="U111" s="10">
        <f t="shared" si="15"/>
        <v>-1</v>
      </c>
      <c r="V111" s="485"/>
    </row>
    <row r="112" spans="1:22" ht="15.75" customHeight="1" x14ac:dyDescent="0.25">
      <c r="A112" s="9">
        <f>A111</f>
        <v>7</v>
      </c>
      <c r="B112" s="13">
        <v>56</v>
      </c>
      <c r="C112" s="486" t="str">
        <f>IFERROR(VLOOKUP(B112,rozpis_tisk!$A$2:$C$178,2,0),"")</f>
        <v xml:space="preserve">HC Hvězda Praha </v>
      </c>
      <c r="D112" s="488" t="str">
        <f>IFERROR(VLOOKUP(B112,rozpis_tisk!$A$2:$C$178,3,0),"")</f>
        <v>Flyers Hockey team</v>
      </c>
      <c r="E112" s="13" t="str">
        <f>IFERROR(VLOOKUP(B112,rozpis_tisk!$A$3:$C$202,2,0),"")</f>
        <v xml:space="preserve">HC Hvězda Praha </v>
      </c>
      <c r="F112" s="26" t="s">
        <v>54</v>
      </c>
      <c r="G112" s="392">
        <v>1</v>
      </c>
      <c r="H112" s="453">
        <v>1</v>
      </c>
      <c r="I112" s="453">
        <v>0</v>
      </c>
      <c r="J112" s="453">
        <v>1</v>
      </c>
      <c r="K112" s="453"/>
      <c r="M112" s="10">
        <f t="shared" si="19"/>
        <v>2</v>
      </c>
      <c r="N112" s="10">
        <f>IF(AND(M112&gt;M113,K112=0),1,0)</f>
        <v>0</v>
      </c>
      <c r="O112" s="10">
        <f t="shared" si="12"/>
        <v>0</v>
      </c>
      <c r="P112" s="10">
        <f>K113</f>
        <v>1</v>
      </c>
      <c r="Q112" s="10">
        <f>IF(AND(M112&lt;M113,P112=0,K112=0),1,0)</f>
        <v>0</v>
      </c>
      <c r="R112" s="10">
        <f t="shared" si="13"/>
        <v>2</v>
      </c>
      <c r="S112" s="10">
        <f>M113</f>
        <v>3</v>
      </c>
      <c r="T112" s="10">
        <f t="shared" si="14"/>
        <v>1</v>
      </c>
      <c r="U112" s="10">
        <f t="shared" si="15"/>
        <v>-1</v>
      </c>
      <c r="V112" s="485" t="str">
        <f t="shared" si="11"/>
        <v/>
      </c>
    </row>
    <row r="113" spans="1:22" ht="15.75" customHeight="1" thickBot="1" x14ac:dyDescent="0.3">
      <c r="A113" s="9">
        <f>A112</f>
        <v>7</v>
      </c>
      <c r="B113" s="9">
        <f>B112</f>
        <v>56</v>
      </c>
      <c r="C113" s="487"/>
      <c r="D113" s="489"/>
      <c r="E113" s="9" t="str">
        <f>IFERROR(VLOOKUP(B113,rozpis_tisk!$A$3:$C$202,3,0),"")</f>
        <v>Flyers Hockey team</v>
      </c>
      <c r="F113" s="9" t="s">
        <v>55</v>
      </c>
      <c r="G113" s="36">
        <v>1</v>
      </c>
      <c r="H113" s="452">
        <v>0</v>
      </c>
      <c r="I113" s="452">
        <v>0</v>
      </c>
      <c r="J113" s="452">
        <v>2</v>
      </c>
      <c r="K113" s="452">
        <v>1</v>
      </c>
      <c r="M113" s="10">
        <f t="shared" si="19"/>
        <v>3</v>
      </c>
      <c r="N113" s="10">
        <f>IF(AND(M113&gt;M112,K113=0),1,0)</f>
        <v>0</v>
      </c>
      <c r="O113" s="10">
        <f t="shared" si="12"/>
        <v>1</v>
      </c>
      <c r="P113" s="10">
        <f>K112</f>
        <v>0</v>
      </c>
      <c r="Q113" s="10">
        <f>IF(AND(M113&lt;M112,N113=0,K112=0),1,0)</f>
        <v>0</v>
      </c>
      <c r="R113" s="10">
        <f t="shared" si="13"/>
        <v>3</v>
      </c>
      <c r="S113" s="10">
        <f>M112</f>
        <v>2</v>
      </c>
      <c r="T113" s="10">
        <f t="shared" si="14"/>
        <v>2</v>
      </c>
      <c r="U113" s="10">
        <f t="shared" si="15"/>
        <v>1</v>
      </c>
      <c r="V113" s="485"/>
    </row>
    <row r="114" spans="1:22" ht="16.5" customHeight="1" x14ac:dyDescent="0.25">
      <c r="A114" s="9">
        <v>8</v>
      </c>
      <c r="B114" s="13">
        <v>57</v>
      </c>
      <c r="C114" s="486" t="str">
        <f>IFERROR(VLOOKUP(B114,rozpis_tisk!$A$2:$C$178,2,0),"")</f>
        <v>HC Berounští Medvědi</v>
      </c>
      <c r="D114" s="488" t="str">
        <f>IFERROR(VLOOKUP(B114,rozpis_tisk!$A$2:$C$178,3,0),"")</f>
        <v>Flyers Hockey team</v>
      </c>
      <c r="E114" s="13" t="str">
        <f>IFERROR(VLOOKUP(B114,rozpis_tisk!$A$3:$C$202,2,0),"")</f>
        <v>HC Berounští Medvědi</v>
      </c>
      <c r="F114" s="26" t="s">
        <v>54</v>
      </c>
      <c r="G114" s="392">
        <v>1</v>
      </c>
      <c r="H114" s="453">
        <v>0</v>
      </c>
      <c r="I114" s="453">
        <v>2</v>
      </c>
      <c r="J114" s="453">
        <v>0</v>
      </c>
      <c r="K114" s="453">
        <v>1</v>
      </c>
      <c r="M114" s="10">
        <f t="shared" si="19"/>
        <v>3</v>
      </c>
      <c r="N114" s="10">
        <f>IF(AND(M114&gt;M115,K114=0),1,0)</f>
        <v>0</v>
      </c>
      <c r="O114" s="10">
        <f t="shared" si="12"/>
        <v>1</v>
      </c>
      <c r="P114" s="10">
        <f>K115</f>
        <v>0</v>
      </c>
      <c r="Q114" s="10">
        <f>IF(AND(M114&lt;M115,P114=0,K114=0),1,0)</f>
        <v>0</v>
      </c>
      <c r="R114" s="10">
        <f t="shared" si="13"/>
        <v>3</v>
      </c>
      <c r="S114" s="10">
        <f>M115</f>
        <v>2</v>
      </c>
      <c r="T114" s="10">
        <f t="shared" si="14"/>
        <v>2</v>
      </c>
      <c r="U114" s="10">
        <f t="shared" si="15"/>
        <v>1</v>
      </c>
      <c r="V114" s="485" t="str">
        <f t="shared" si="11"/>
        <v/>
      </c>
    </row>
    <row r="115" spans="1:22" ht="15.75" customHeight="1" thickBot="1" x14ac:dyDescent="0.3">
      <c r="A115" s="9">
        <f>A114</f>
        <v>8</v>
      </c>
      <c r="B115" s="9">
        <f>B114</f>
        <v>57</v>
      </c>
      <c r="C115" s="487"/>
      <c r="D115" s="489"/>
      <c r="E115" s="9" t="str">
        <f>IFERROR(VLOOKUP(B115,rozpis_tisk!$A$3:$C$202,3,0),"")</f>
        <v>Flyers Hockey team</v>
      </c>
      <c r="F115" s="9" t="s">
        <v>55</v>
      </c>
      <c r="G115" s="36">
        <v>1</v>
      </c>
      <c r="H115" s="452">
        <v>0</v>
      </c>
      <c r="I115" s="452">
        <v>0</v>
      </c>
      <c r="J115" s="452">
        <v>2</v>
      </c>
      <c r="K115" s="452"/>
      <c r="M115" s="10">
        <f t="shared" si="19"/>
        <v>2</v>
      </c>
      <c r="N115" s="10">
        <f>IF(AND(M115&gt;M114,K115=0),1,0)</f>
        <v>0</v>
      </c>
      <c r="O115" s="10">
        <f t="shared" si="12"/>
        <v>0</v>
      </c>
      <c r="P115" s="10">
        <f>K114</f>
        <v>1</v>
      </c>
      <c r="Q115" s="10">
        <f>IF(AND(M115&lt;M114,N115=0,K114=0),1,0)</f>
        <v>0</v>
      </c>
      <c r="R115" s="10">
        <f t="shared" si="13"/>
        <v>2</v>
      </c>
      <c r="S115" s="10">
        <f>M114</f>
        <v>3</v>
      </c>
      <c r="T115" s="10">
        <f t="shared" si="14"/>
        <v>1</v>
      </c>
      <c r="U115" s="10">
        <f t="shared" si="15"/>
        <v>-1</v>
      </c>
      <c r="V115" s="485"/>
    </row>
    <row r="116" spans="1:22" ht="15.75" x14ac:dyDescent="0.25">
      <c r="A116" s="9">
        <f t="shared" ref="A116:A121" si="21">A115</f>
        <v>8</v>
      </c>
      <c r="B116" s="13">
        <v>58</v>
      </c>
      <c r="C116" s="486" t="str">
        <f>IFERROR(VLOOKUP(B116,rozpis_tisk!$A$2:$C$178,2,0),"")</f>
        <v>SK Černošice</v>
      </c>
      <c r="D116" s="488" t="str">
        <f>IFERROR(VLOOKUP(B116,rozpis_tisk!$A$2:$C$178,3,0),"")</f>
        <v xml:space="preserve">HC Hvězda Praha </v>
      </c>
      <c r="E116" s="13" t="str">
        <f>IFERROR(VLOOKUP(B116,rozpis_tisk!$A$3:$C$202,2,0),"")</f>
        <v>SK Černošice</v>
      </c>
      <c r="F116" s="26" t="s">
        <v>54</v>
      </c>
      <c r="G116" s="392">
        <v>1</v>
      </c>
      <c r="H116" s="453">
        <v>1</v>
      </c>
      <c r="I116" s="453">
        <v>2</v>
      </c>
      <c r="J116" s="453">
        <v>2</v>
      </c>
      <c r="K116" s="453"/>
      <c r="M116" s="10">
        <f t="shared" si="19"/>
        <v>5</v>
      </c>
      <c r="N116" s="10">
        <f>IF(AND(M116&gt;M117,K116=0),1,0)</f>
        <v>1</v>
      </c>
      <c r="O116" s="10">
        <f t="shared" si="12"/>
        <v>0</v>
      </c>
      <c r="P116" s="10">
        <f>K117</f>
        <v>0</v>
      </c>
      <c r="Q116" s="10">
        <f>IF(AND(M116&lt;M117,P116=0,K116=0),1,0)</f>
        <v>0</v>
      </c>
      <c r="R116" s="10">
        <f t="shared" si="13"/>
        <v>5</v>
      </c>
      <c r="S116" s="10">
        <f>M117</f>
        <v>0</v>
      </c>
      <c r="T116" s="10">
        <f t="shared" si="14"/>
        <v>3</v>
      </c>
      <c r="U116" s="10">
        <f t="shared" si="15"/>
        <v>5</v>
      </c>
      <c r="V116" s="485" t="str">
        <f t="shared" si="11"/>
        <v/>
      </c>
    </row>
    <row r="117" spans="1:22" ht="15.75" customHeight="1" thickBot="1" x14ac:dyDescent="0.3">
      <c r="A117" s="9">
        <f t="shared" si="21"/>
        <v>8</v>
      </c>
      <c r="B117" s="9">
        <f>B116</f>
        <v>58</v>
      </c>
      <c r="C117" s="487"/>
      <c r="D117" s="489"/>
      <c r="E117" s="9" t="str">
        <f>IFERROR(VLOOKUP(B117,rozpis_tisk!$A$3:$C$202,3,0),"")</f>
        <v xml:space="preserve">HC Hvězda Praha </v>
      </c>
      <c r="F117" s="9" t="s">
        <v>55</v>
      </c>
      <c r="G117" s="36">
        <v>1</v>
      </c>
      <c r="H117" s="452">
        <v>0</v>
      </c>
      <c r="I117" s="452">
        <v>0</v>
      </c>
      <c r="J117" s="452">
        <v>0</v>
      </c>
      <c r="K117" s="452"/>
      <c r="M117" s="10">
        <f t="shared" si="19"/>
        <v>0</v>
      </c>
      <c r="N117" s="10">
        <f>IF(AND(M117&gt;M116,K117=0),1,0)</f>
        <v>0</v>
      </c>
      <c r="O117" s="10">
        <f t="shared" si="12"/>
        <v>0</v>
      </c>
      <c r="P117" s="10">
        <f>K116</f>
        <v>0</v>
      </c>
      <c r="Q117" s="10">
        <f>IF(AND(M117&lt;M116,N117=0,K116=0),1,0)</f>
        <v>1</v>
      </c>
      <c r="R117" s="10">
        <f t="shared" si="13"/>
        <v>0</v>
      </c>
      <c r="S117" s="10">
        <f>M116</f>
        <v>5</v>
      </c>
      <c r="T117" s="10">
        <f t="shared" si="14"/>
        <v>0</v>
      </c>
      <c r="U117" s="10">
        <f t="shared" si="15"/>
        <v>-5</v>
      </c>
      <c r="V117" s="485"/>
    </row>
    <row r="118" spans="1:22" ht="15.75" customHeight="1" x14ac:dyDescent="0.25">
      <c r="A118" s="9">
        <f t="shared" si="21"/>
        <v>8</v>
      </c>
      <c r="B118" s="13">
        <v>59</v>
      </c>
      <c r="C118" s="486" t="str">
        <f>IFERROR(VLOOKUP(B118,rozpis_tisk!$A$2:$C$178,2,0),"")</f>
        <v>HC Rakovník</v>
      </c>
      <c r="D118" s="488" t="str">
        <f>IFERROR(VLOOKUP(B118,rozpis_tisk!$A$2:$C$178,3,0),"")</f>
        <v>HC Junior Mělník</v>
      </c>
      <c r="E118" s="13" t="str">
        <f>IFERROR(VLOOKUP(B118,rozpis_tisk!$A$3:$C$202,2,0),"")</f>
        <v>HC Rakovník</v>
      </c>
      <c r="F118" s="26" t="s">
        <v>54</v>
      </c>
      <c r="G118" s="392">
        <v>1</v>
      </c>
      <c r="H118" s="453">
        <v>1</v>
      </c>
      <c r="I118" s="453">
        <v>2</v>
      </c>
      <c r="J118" s="453">
        <v>1</v>
      </c>
      <c r="K118" s="453"/>
      <c r="M118" s="10">
        <f t="shared" si="19"/>
        <v>4</v>
      </c>
      <c r="N118" s="10">
        <f>IF(AND(M118&gt;M119,K118=0),1,0)</f>
        <v>1</v>
      </c>
      <c r="O118" s="10">
        <f t="shared" si="12"/>
        <v>0</v>
      </c>
      <c r="P118" s="10">
        <f>K119</f>
        <v>0</v>
      </c>
      <c r="Q118" s="10">
        <f>IF(AND(M118&lt;M119,P118=0,K118=0),1,0)</f>
        <v>0</v>
      </c>
      <c r="R118" s="10">
        <f t="shared" si="13"/>
        <v>4</v>
      </c>
      <c r="S118" s="10">
        <f>M119</f>
        <v>2</v>
      </c>
      <c r="T118" s="10">
        <f t="shared" si="14"/>
        <v>3</v>
      </c>
      <c r="U118" s="10">
        <f t="shared" si="15"/>
        <v>2</v>
      </c>
      <c r="V118" s="485" t="str">
        <f t="shared" si="11"/>
        <v/>
      </c>
    </row>
    <row r="119" spans="1:22" ht="15.75" customHeight="1" thickBot="1" x14ac:dyDescent="0.3">
      <c r="A119" s="9">
        <f t="shared" si="21"/>
        <v>8</v>
      </c>
      <c r="B119" s="9">
        <f>B118</f>
        <v>59</v>
      </c>
      <c r="C119" s="487"/>
      <c r="D119" s="489"/>
      <c r="E119" s="9" t="str">
        <f>IFERROR(VLOOKUP(B119,rozpis_tisk!$A$3:$C$202,3,0),"")</f>
        <v>HC Junior Mělník</v>
      </c>
      <c r="F119" s="9" t="s">
        <v>55</v>
      </c>
      <c r="G119" s="36">
        <v>1</v>
      </c>
      <c r="H119" s="452">
        <v>1</v>
      </c>
      <c r="I119" s="452">
        <v>0</v>
      </c>
      <c r="J119" s="452">
        <v>1</v>
      </c>
      <c r="K119" s="452"/>
      <c r="M119" s="10">
        <f t="shared" si="19"/>
        <v>2</v>
      </c>
      <c r="N119" s="10">
        <f>IF(AND(M119&gt;M118,K119=0),1,0)</f>
        <v>0</v>
      </c>
      <c r="O119" s="10">
        <f t="shared" si="12"/>
        <v>0</v>
      </c>
      <c r="P119" s="10">
        <f>K118</f>
        <v>0</v>
      </c>
      <c r="Q119" s="10">
        <f>IF(AND(M119&lt;M118,N119=0,K118=0),1,0)</f>
        <v>1</v>
      </c>
      <c r="R119" s="10">
        <f t="shared" si="13"/>
        <v>2</v>
      </c>
      <c r="S119" s="10">
        <f>M118</f>
        <v>4</v>
      </c>
      <c r="T119" s="10">
        <f t="shared" si="14"/>
        <v>0</v>
      </c>
      <c r="U119" s="10">
        <f t="shared" si="15"/>
        <v>-2</v>
      </c>
      <c r="V119" s="485"/>
    </row>
    <row r="120" spans="1:22" ht="15.75" customHeight="1" x14ac:dyDescent="0.25">
      <c r="A120" s="9">
        <f t="shared" si="21"/>
        <v>8</v>
      </c>
      <c r="B120" s="13">
        <v>60</v>
      </c>
      <c r="C120" s="486" t="str">
        <f>IFERROR(VLOOKUP(B120,rozpis_tisk!$A$2:$C$178,2,0),"")</f>
        <v>Slavoj Velké Popovice</v>
      </c>
      <c r="D120" s="488" t="str">
        <f>IFERROR(VLOOKUP(B120,rozpis_tisk!$A$2:$C$178,3,0),"")</f>
        <v>HK LEV Slaný</v>
      </c>
      <c r="E120" s="13" t="str">
        <f>IFERROR(VLOOKUP(B120,rozpis_tisk!$A$3:$C$202,2,0),"")</f>
        <v>Slavoj Velké Popovice</v>
      </c>
      <c r="F120" s="26" t="s">
        <v>54</v>
      </c>
      <c r="G120" s="392">
        <v>1</v>
      </c>
      <c r="H120" s="453">
        <v>0</v>
      </c>
      <c r="I120" s="453">
        <v>0</v>
      </c>
      <c r="J120" s="453">
        <v>0</v>
      </c>
      <c r="K120" s="453"/>
      <c r="M120" s="10">
        <f t="shared" si="19"/>
        <v>0</v>
      </c>
      <c r="N120" s="10">
        <f>IF(AND(M120&gt;M121,K120=0),1,0)</f>
        <v>0</v>
      </c>
      <c r="O120" s="10">
        <f t="shared" si="12"/>
        <v>0</v>
      </c>
      <c r="P120" s="10">
        <f>K121</f>
        <v>0</v>
      </c>
      <c r="Q120" s="10">
        <f>IF(AND(M120&lt;M121,P120=0,K120=0),1,0)</f>
        <v>1</v>
      </c>
      <c r="R120" s="10">
        <f t="shared" si="13"/>
        <v>0</v>
      </c>
      <c r="S120" s="10">
        <f>M121</f>
        <v>3</v>
      </c>
      <c r="T120" s="10">
        <f t="shared" si="14"/>
        <v>0</v>
      </c>
      <c r="U120" s="10">
        <f t="shared" si="15"/>
        <v>-3</v>
      </c>
      <c r="V120" s="485" t="str">
        <f t="shared" si="11"/>
        <v/>
      </c>
    </row>
    <row r="121" spans="1:22" ht="15.75" customHeight="1" thickBot="1" x14ac:dyDescent="0.3">
      <c r="A121" s="9">
        <f t="shared" si="21"/>
        <v>8</v>
      </c>
      <c r="B121" s="9">
        <f>B120</f>
        <v>60</v>
      </c>
      <c r="C121" s="487"/>
      <c r="D121" s="489"/>
      <c r="E121" s="9" t="str">
        <f>IFERROR(VLOOKUP(B121,rozpis_tisk!$A$3:$C$202,3,0),"")</f>
        <v>HK LEV Slaný</v>
      </c>
      <c r="F121" s="9" t="s">
        <v>55</v>
      </c>
      <c r="G121" s="36">
        <v>1</v>
      </c>
      <c r="H121" s="452">
        <v>2</v>
      </c>
      <c r="I121" s="452">
        <v>0</v>
      </c>
      <c r="J121" s="452">
        <v>1</v>
      </c>
      <c r="K121" s="452"/>
      <c r="M121" s="10">
        <f t="shared" si="19"/>
        <v>3</v>
      </c>
      <c r="N121" s="10">
        <f>IF(AND(M121&gt;M120,K121=0),1,0)</f>
        <v>1</v>
      </c>
      <c r="O121" s="10">
        <f t="shared" si="12"/>
        <v>0</v>
      </c>
      <c r="P121" s="10">
        <f>K120</f>
        <v>0</v>
      </c>
      <c r="Q121" s="10">
        <f>IF(AND(M121&lt;M120,N121=0,K120=0),1,0)</f>
        <v>0</v>
      </c>
      <c r="R121" s="10">
        <f t="shared" si="13"/>
        <v>3</v>
      </c>
      <c r="S121" s="10">
        <f>M120</f>
        <v>0</v>
      </c>
      <c r="T121" s="10">
        <f t="shared" si="14"/>
        <v>3</v>
      </c>
      <c r="U121" s="10">
        <f t="shared" si="15"/>
        <v>3</v>
      </c>
      <c r="V121" s="485"/>
    </row>
    <row r="122" spans="1:22" ht="15.75" customHeight="1" x14ac:dyDescent="0.25">
      <c r="A122" s="9">
        <v>8</v>
      </c>
      <c r="B122" s="13">
        <v>61</v>
      </c>
      <c r="C122" s="486" t="str">
        <f>IFERROR(VLOOKUP(B122,rozpis_tisk!$A$2:$C$178,2,0),"")</f>
        <v xml:space="preserve">HC Benátky n Jizerou B </v>
      </c>
      <c r="D122" s="488" t="str">
        <f>IFERROR(VLOOKUP(B122,rozpis_tisk!$A$2:$C$178,3,0),"")</f>
        <v>HC Žabonosy</v>
      </c>
      <c r="E122" s="13" t="str">
        <f>IFERROR(VLOOKUP(B122,rozpis_tisk!$A$3:$C$202,2,0),"")</f>
        <v xml:space="preserve">HC Benátky n Jizerou B </v>
      </c>
      <c r="F122" s="26" t="s">
        <v>54</v>
      </c>
      <c r="G122" s="392">
        <v>1</v>
      </c>
      <c r="H122" s="453">
        <v>3</v>
      </c>
      <c r="I122" s="453">
        <v>3</v>
      </c>
      <c r="J122" s="453">
        <v>2</v>
      </c>
      <c r="K122" s="453"/>
      <c r="M122" s="10">
        <f t="shared" si="19"/>
        <v>8</v>
      </c>
      <c r="N122" s="10">
        <f>IF(AND(M122&gt;M123,K122=0),1,0)</f>
        <v>1</v>
      </c>
      <c r="O122" s="10">
        <f t="shared" si="12"/>
        <v>0</v>
      </c>
      <c r="P122" s="10">
        <f>K123</f>
        <v>0</v>
      </c>
      <c r="Q122" s="10">
        <f>IF(AND(M122&lt;M123,P122=0,K122=0),1,0)</f>
        <v>0</v>
      </c>
      <c r="R122" s="10">
        <f t="shared" si="13"/>
        <v>8</v>
      </c>
      <c r="S122" s="10">
        <f>M123</f>
        <v>2</v>
      </c>
      <c r="T122" s="10">
        <f t="shared" si="14"/>
        <v>3</v>
      </c>
      <c r="U122" s="10">
        <f t="shared" si="15"/>
        <v>6</v>
      </c>
      <c r="V122" s="485" t="str">
        <f t="shared" si="11"/>
        <v/>
      </c>
    </row>
    <row r="123" spans="1:22" ht="15.75" customHeight="1" thickBot="1" x14ac:dyDescent="0.3">
      <c r="A123" s="9">
        <v>8</v>
      </c>
      <c r="B123" s="9">
        <f>B122</f>
        <v>61</v>
      </c>
      <c r="C123" s="487"/>
      <c r="D123" s="489"/>
      <c r="E123" s="9" t="str">
        <f>IFERROR(VLOOKUP(B123,rozpis_tisk!$A$3:$C$202,3,0),"")</f>
        <v>HC Žabonosy</v>
      </c>
      <c r="F123" s="9" t="s">
        <v>55</v>
      </c>
      <c r="G123" s="36">
        <v>1</v>
      </c>
      <c r="H123" s="452">
        <v>1</v>
      </c>
      <c r="I123" s="452">
        <v>0</v>
      </c>
      <c r="J123" s="452">
        <v>1</v>
      </c>
      <c r="K123" s="452"/>
      <c r="M123" s="10">
        <f t="shared" si="19"/>
        <v>2</v>
      </c>
      <c r="N123" s="10">
        <f>IF(AND(M123&gt;M122,K123=0),1,0)</f>
        <v>0</v>
      </c>
      <c r="O123" s="10">
        <f t="shared" si="12"/>
        <v>0</v>
      </c>
      <c r="P123" s="10">
        <f>K122</f>
        <v>0</v>
      </c>
      <c r="Q123" s="10">
        <f>IF(AND(M123&lt;M122,N123=0,K122=0),1,0)</f>
        <v>1</v>
      </c>
      <c r="R123" s="10">
        <f t="shared" si="13"/>
        <v>2</v>
      </c>
      <c r="S123" s="10">
        <f>M122</f>
        <v>8</v>
      </c>
      <c r="T123" s="10">
        <f t="shared" si="14"/>
        <v>0</v>
      </c>
      <c r="U123" s="10">
        <f t="shared" si="15"/>
        <v>-6</v>
      </c>
      <c r="V123" s="485"/>
    </row>
    <row r="124" spans="1:22" ht="15.75" customHeight="1" x14ac:dyDescent="0.25">
      <c r="A124" s="9">
        <f t="shared" ref="A124:A129" si="22">A123</f>
        <v>8</v>
      </c>
      <c r="B124" s="13">
        <v>62</v>
      </c>
      <c r="C124" s="486" t="str">
        <f>IFERROR(VLOOKUP(B124,rozpis_tisk!$A$2:$C$178,2,0),"")</f>
        <v>HC Poděbrady</v>
      </c>
      <c r="D124" s="488" t="str">
        <f>IFERROR(VLOOKUP(B124,rozpis_tisk!$A$2:$C$178,3,0),"")</f>
        <v>SK Sršni Kutná Hora</v>
      </c>
      <c r="E124" s="13" t="str">
        <f>IFERROR(VLOOKUP(B124,rozpis_tisk!$A$3:$C$202,2,0),"")</f>
        <v>HC Poděbrady</v>
      </c>
      <c r="F124" s="26" t="s">
        <v>54</v>
      </c>
      <c r="G124" s="392">
        <v>1</v>
      </c>
      <c r="H124" s="453">
        <v>0</v>
      </c>
      <c r="I124" s="453">
        <v>0</v>
      </c>
      <c r="J124" s="453">
        <v>2</v>
      </c>
      <c r="K124" s="453"/>
      <c r="M124" s="10">
        <f t="shared" si="19"/>
        <v>2</v>
      </c>
      <c r="N124" s="10">
        <f>IF(AND(M124&gt;M125,K124=0),1,0)</f>
        <v>1</v>
      </c>
      <c r="O124" s="10">
        <f t="shared" si="12"/>
        <v>0</v>
      </c>
      <c r="P124" s="10">
        <f>K125</f>
        <v>0</v>
      </c>
      <c r="Q124" s="10">
        <f>IF(AND(M124&lt;M125,P124=0,K124=0),1,0)</f>
        <v>0</v>
      </c>
      <c r="R124" s="10">
        <f t="shared" si="13"/>
        <v>2</v>
      </c>
      <c r="S124" s="10">
        <f>M125</f>
        <v>0</v>
      </c>
      <c r="T124" s="10">
        <f t="shared" si="14"/>
        <v>3</v>
      </c>
      <c r="U124" s="10">
        <f t="shared" si="15"/>
        <v>2</v>
      </c>
      <c r="V124" s="485" t="str">
        <f t="shared" si="11"/>
        <v/>
      </c>
    </row>
    <row r="125" spans="1:22" ht="15.75" customHeight="1" thickBot="1" x14ac:dyDescent="0.3">
      <c r="A125" s="9">
        <f t="shared" si="22"/>
        <v>8</v>
      </c>
      <c r="B125" s="9">
        <f>B124</f>
        <v>62</v>
      </c>
      <c r="C125" s="487"/>
      <c r="D125" s="489"/>
      <c r="E125" s="9" t="str">
        <f>IFERROR(VLOOKUP(B125,rozpis_tisk!$A$3:$C$202,3,0),"")</f>
        <v>SK Sršni Kutná Hora</v>
      </c>
      <c r="F125" s="9" t="s">
        <v>55</v>
      </c>
      <c r="G125" s="36">
        <v>1</v>
      </c>
      <c r="H125" s="452">
        <v>0</v>
      </c>
      <c r="I125" s="452">
        <v>0</v>
      </c>
      <c r="J125" s="452">
        <v>0</v>
      </c>
      <c r="K125" s="452"/>
      <c r="M125" s="10">
        <f t="shared" si="19"/>
        <v>0</v>
      </c>
      <c r="N125" s="10">
        <f>IF(AND(M125&gt;M124,K125=0),1,0)</f>
        <v>0</v>
      </c>
      <c r="O125" s="10">
        <f t="shared" si="12"/>
        <v>0</v>
      </c>
      <c r="P125" s="10">
        <f>K124</f>
        <v>0</v>
      </c>
      <c r="Q125" s="10">
        <f>IF(AND(M125&lt;M124,N125=0,K124=0),1,0)</f>
        <v>1</v>
      </c>
      <c r="R125" s="10">
        <f t="shared" si="13"/>
        <v>0</v>
      </c>
      <c r="S125" s="10">
        <f>M124</f>
        <v>2</v>
      </c>
      <c r="T125" s="10">
        <f t="shared" si="14"/>
        <v>0</v>
      </c>
      <c r="U125" s="10">
        <f t="shared" si="15"/>
        <v>-2</v>
      </c>
      <c r="V125" s="485"/>
    </row>
    <row r="126" spans="1:22" ht="15.75" customHeight="1" x14ac:dyDescent="0.25">
      <c r="A126" s="9">
        <f t="shared" si="22"/>
        <v>8</v>
      </c>
      <c r="B126" s="13">
        <v>63</v>
      </c>
      <c r="C126" s="486" t="str">
        <f>IFERROR(VLOOKUP(B126,rozpis_tisk!$A$2:$C$178,2,0),"")</f>
        <v>HC Rytíři Vlašim</v>
      </c>
      <c r="D126" s="488" t="str">
        <f>IFERROR(VLOOKUP(B126,rozpis_tisk!$A$2:$C$178,3,0),"")</f>
        <v>BK Mladá Boleslav B</v>
      </c>
      <c r="E126" s="13" t="str">
        <f>IFERROR(VLOOKUP(B126,rozpis_tisk!$A$3:$C$202,2,0),"")</f>
        <v>HC Rytíři Vlašim</v>
      </c>
      <c r="F126" s="26" t="s">
        <v>54</v>
      </c>
      <c r="G126" s="392">
        <v>1</v>
      </c>
      <c r="H126" s="453">
        <v>0</v>
      </c>
      <c r="I126" s="453">
        <v>0</v>
      </c>
      <c r="J126" s="453">
        <v>0</v>
      </c>
      <c r="K126" s="453"/>
      <c r="M126" s="10">
        <f t="shared" si="19"/>
        <v>0</v>
      </c>
      <c r="N126" s="10">
        <f>IF(AND(M126&gt;M127,K126=0),1,0)</f>
        <v>0</v>
      </c>
      <c r="O126" s="10">
        <f t="shared" si="12"/>
        <v>0</v>
      </c>
      <c r="P126" s="10">
        <f>K127</f>
        <v>0</v>
      </c>
      <c r="Q126" s="10">
        <f>IF(AND(M126&lt;M127,P126=0,K126=0),1,0)</f>
        <v>1</v>
      </c>
      <c r="R126" s="10">
        <f t="shared" si="13"/>
        <v>0</v>
      </c>
      <c r="S126" s="10">
        <f>M127</f>
        <v>5</v>
      </c>
      <c r="T126" s="10">
        <f t="shared" si="14"/>
        <v>0</v>
      </c>
      <c r="U126" s="10">
        <f t="shared" si="15"/>
        <v>-5</v>
      </c>
      <c r="V126" s="485" t="str">
        <f t="shared" si="11"/>
        <v/>
      </c>
    </row>
    <row r="127" spans="1:22" ht="15.75" customHeight="1" thickBot="1" x14ac:dyDescent="0.3">
      <c r="A127" s="9">
        <f t="shared" si="22"/>
        <v>8</v>
      </c>
      <c r="B127" s="9">
        <f>B126</f>
        <v>63</v>
      </c>
      <c r="C127" s="487"/>
      <c r="D127" s="489"/>
      <c r="E127" s="9" t="str">
        <f>IFERROR(VLOOKUP(B127,rozpis_tisk!$A$3:$C$202,3,0),"")</f>
        <v>BK Mladá Boleslav B</v>
      </c>
      <c r="F127" s="9" t="s">
        <v>55</v>
      </c>
      <c r="G127" s="36">
        <v>1</v>
      </c>
      <c r="H127" s="452">
        <v>1</v>
      </c>
      <c r="I127" s="452">
        <v>1</v>
      </c>
      <c r="J127" s="452">
        <v>3</v>
      </c>
      <c r="K127" s="452"/>
      <c r="M127" s="10">
        <f t="shared" si="19"/>
        <v>5</v>
      </c>
      <c r="N127" s="10">
        <f>IF(AND(M127&gt;M126,K127=0),1,0)</f>
        <v>1</v>
      </c>
      <c r="O127" s="10">
        <f t="shared" si="12"/>
        <v>0</v>
      </c>
      <c r="P127" s="10">
        <f>K126</f>
        <v>0</v>
      </c>
      <c r="Q127" s="10">
        <f>IF(AND(M127&lt;M126,N127=0,K126=0),1,0)</f>
        <v>0</v>
      </c>
      <c r="R127" s="10">
        <f t="shared" si="13"/>
        <v>5</v>
      </c>
      <c r="S127" s="10">
        <f>M126</f>
        <v>0</v>
      </c>
      <c r="T127" s="10">
        <f t="shared" si="14"/>
        <v>3</v>
      </c>
      <c r="U127" s="10">
        <f t="shared" si="15"/>
        <v>5</v>
      </c>
      <c r="V127" s="485"/>
    </row>
    <row r="128" spans="1:22" ht="15.75" customHeight="1" x14ac:dyDescent="0.25">
      <c r="A128" s="9">
        <v>8</v>
      </c>
      <c r="B128" s="13">
        <v>64</v>
      </c>
      <c r="C128" s="486" t="str">
        <f>IFERROR(VLOOKUP(B128,rozpis_tisk!$A$2:$C$178,2,0),"")</f>
        <v>HC Čáslav</v>
      </c>
      <c r="D128" s="488" t="str">
        <f>IFERROR(VLOOKUP(B128,rozpis_tisk!$A$2:$C$178,3,0),"")</f>
        <v>HC LEV Benešov</v>
      </c>
      <c r="E128" s="13" t="str">
        <f>IFERROR(VLOOKUP(B128,rozpis_tisk!$A$3:$C$202,2,0),"")</f>
        <v>HC Čáslav</v>
      </c>
      <c r="F128" s="26" t="s">
        <v>54</v>
      </c>
      <c r="G128" s="392">
        <v>1</v>
      </c>
      <c r="H128" s="453">
        <v>0</v>
      </c>
      <c r="I128" s="453">
        <v>1</v>
      </c>
      <c r="J128" s="453">
        <v>1</v>
      </c>
      <c r="K128" s="453"/>
      <c r="M128" s="10">
        <f t="shared" si="19"/>
        <v>2</v>
      </c>
      <c r="N128" s="10">
        <f>IF(AND(M128&gt;M129,K128=0),1,0)</f>
        <v>0</v>
      </c>
      <c r="O128" s="10">
        <f t="shared" si="12"/>
        <v>0</v>
      </c>
      <c r="P128" s="10">
        <f>K129</f>
        <v>0</v>
      </c>
      <c r="Q128" s="10">
        <f>IF(AND(M128&lt;M129,P128=0,K128=0),1,0)</f>
        <v>1</v>
      </c>
      <c r="R128" s="10">
        <f t="shared" si="13"/>
        <v>2</v>
      </c>
      <c r="S128" s="10">
        <f>M129</f>
        <v>5</v>
      </c>
      <c r="T128" s="10">
        <f t="shared" si="14"/>
        <v>0</v>
      </c>
      <c r="U128" s="10">
        <f t="shared" si="15"/>
        <v>-3</v>
      </c>
      <c r="V128" s="485" t="str">
        <f t="shared" si="11"/>
        <v/>
      </c>
    </row>
    <row r="129" spans="1:22" ht="15.75" customHeight="1" thickBot="1" x14ac:dyDescent="0.3">
      <c r="A129" s="9">
        <f t="shared" si="22"/>
        <v>8</v>
      </c>
      <c r="B129" s="9">
        <f>B128</f>
        <v>64</v>
      </c>
      <c r="C129" s="487"/>
      <c r="D129" s="489"/>
      <c r="E129" s="9" t="str">
        <f>IFERROR(VLOOKUP(B129,rozpis_tisk!$A$3:$C$202,3,0),"")</f>
        <v>HC LEV Benešov</v>
      </c>
      <c r="F129" s="9" t="s">
        <v>55</v>
      </c>
      <c r="G129" s="36">
        <v>1</v>
      </c>
      <c r="H129" s="452">
        <v>2</v>
      </c>
      <c r="I129" s="452">
        <v>1</v>
      </c>
      <c r="J129" s="452">
        <v>2</v>
      </c>
      <c r="K129" s="452"/>
      <c r="M129" s="10">
        <f t="shared" si="19"/>
        <v>5</v>
      </c>
      <c r="N129" s="10">
        <f>IF(AND(M129&gt;M128,K129=0),1,0)</f>
        <v>1</v>
      </c>
      <c r="O129" s="10">
        <f t="shared" si="12"/>
        <v>0</v>
      </c>
      <c r="P129" s="10">
        <f>K128</f>
        <v>0</v>
      </c>
      <c r="Q129" s="10">
        <f>IF(AND(M129&lt;M128,N129=0,K128=0),1,0)</f>
        <v>0</v>
      </c>
      <c r="R129" s="10">
        <f t="shared" si="13"/>
        <v>5</v>
      </c>
      <c r="S129" s="10">
        <f>M128</f>
        <v>2</v>
      </c>
      <c r="T129" s="10">
        <f t="shared" si="14"/>
        <v>3</v>
      </c>
      <c r="U129" s="10">
        <f t="shared" si="15"/>
        <v>3</v>
      </c>
      <c r="V129" s="485"/>
    </row>
    <row r="130" spans="1:22" ht="15.75" customHeight="1" x14ac:dyDescent="0.25">
      <c r="A130" s="9">
        <v>9</v>
      </c>
      <c r="B130" s="13">
        <v>65</v>
      </c>
      <c r="C130" s="486" t="str">
        <f>IFERROR(VLOOKUP(B130,rozpis_tisk!$A$2:$C$178,2,0),"")</f>
        <v>HC Poděbrady</v>
      </c>
      <c r="D130" s="488" t="str">
        <f>IFERROR(VLOOKUP(B130,rozpis_tisk!$A$2:$C$178,3,0),"")</f>
        <v>Slavoj Velké Popovice</v>
      </c>
      <c r="E130" s="13" t="str">
        <f>IFERROR(VLOOKUP(B130,rozpis_tisk!$A$3:$C$202,2,0),"")</f>
        <v>HC Poděbrady</v>
      </c>
      <c r="F130" s="26" t="s">
        <v>54</v>
      </c>
      <c r="G130" s="392">
        <v>1</v>
      </c>
      <c r="H130" s="453">
        <v>0</v>
      </c>
      <c r="I130" s="453">
        <v>0</v>
      </c>
      <c r="J130" s="453">
        <v>1</v>
      </c>
      <c r="K130" s="453"/>
      <c r="M130" s="10">
        <f t="shared" ref="M130:M161" si="23">IF(L130=1,5,H130+I130+J130+K130)</f>
        <v>1</v>
      </c>
      <c r="N130" s="10">
        <f>IF(AND(M130&gt;M131,K130=0),1,0)</f>
        <v>0</v>
      </c>
      <c r="O130" s="10">
        <f t="shared" si="12"/>
        <v>0</v>
      </c>
      <c r="P130" s="10">
        <f>K131</f>
        <v>0</v>
      </c>
      <c r="Q130" s="10">
        <f>IF(AND(M130&lt;M131,P130=0,K130=0),1,0)</f>
        <v>1</v>
      </c>
      <c r="R130" s="10">
        <f t="shared" si="13"/>
        <v>1</v>
      </c>
      <c r="S130" s="10">
        <f>M131</f>
        <v>6</v>
      </c>
      <c r="T130" s="10">
        <f t="shared" si="14"/>
        <v>0</v>
      </c>
      <c r="U130" s="10">
        <f t="shared" si="15"/>
        <v>-5</v>
      </c>
      <c r="V130" s="485" t="str">
        <f t="shared" ref="V130:V192" si="24">IF(M130=M131,"Dopiš SN","")</f>
        <v/>
      </c>
    </row>
    <row r="131" spans="1:22" ht="15.75" customHeight="1" thickBot="1" x14ac:dyDescent="0.3">
      <c r="A131" s="9">
        <v>9</v>
      </c>
      <c r="B131" s="9">
        <f>B130</f>
        <v>65</v>
      </c>
      <c r="C131" s="487"/>
      <c r="D131" s="489"/>
      <c r="E131" s="9" t="str">
        <f>IFERROR(VLOOKUP(B131,rozpis_tisk!$A$3:$C$202,3,0),"")</f>
        <v>Slavoj Velké Popovice</v>
      </c>
      <c r="F131" s="9" t="s">
        <v>55</v>
      </c>
      <c r="G131" s="36">
        <v>1</v>
      </c>
      <c r="H131" s="452">
        <v>3</v>
      </c>
      <c r="I131" s="452">
        <v>2</v>
      </c>
      <c r="J131" s="452">
        <v>1</v>
      </c>
      <c r="K131" s="452"/>
      <c r="M131" s="10">
        <f t="shared" si="23"/>
        <v>6</v>
      </c>
      <c r="N131" s="10">
        <f>IF(AND(M131&gt;M130,K131=0),1,0)</f>
        <v>1</v>
      </c>
      <c r="O131" s="10">
        <f t="shared" si="12"/>
        <v>0</v>
      </c>
      <c r="P131" s="10">
        <f>K130</f>
        <v>0</v>
      </c>
      <c r="Q131" s="10">
        <f>IF(AND(M131&lt;M130,N131=0,K130=0),1,0)</f>
        <v>0</v>
      </c>
      <c r="R131" s="10">
        <f t="shared" si="13"/>
        <v>6</v>
      </c>
      <c r="S131" s="10">
        <f>M130</f>
        <v>1</v>
      </c>
      <c r="T131" s="10">
        <f t="shared" si="14"/>
        <v>3</v>
      </c>
      <c r="U131" s="10">
        <f t="shared" si="15"/>
        <v>5</v>
      </c>
      <c r="V131" s="485"/>
    </row>
    <row r="132" spans="1:22" ht="15.75" customHeight="1" x14ac:dyDescent="0.25">
      <c r="A132" s="9">
        <f>A131</f>
        <v>9</v>
      </c>
      <c r="B132" s="13">
        <v>66</v>
      </c>
      <c r="C132" s="486" t="str">
        <f>IFERROR(VLOOKUP(B132,rozpis_tisk!$A$2:$C$178,2,0),"")</f>
        <v>HC Rytíři Vlašim</v>
      </c>
      <c r="D132" s="488" t="str">
        <f>IFERROR(VLOOKUP(B132,rozpis_tisk!$A$2:$C$178,3,0),"")</f>
        <v>HC Berounští Medvědi</v>
      </c>
      <c r="E132" s="13" t="str">
        <f>IFERROR(VLOOKUP(B132,rozpis_tisk!$A$3:$C$202,2,0),"")</f>
        <v>HC Rytíři Vlašim</v>
      </c>
      <c r="F132" s="26" t="s">
        <v>54</v>
      </c>
      <c r="G132" s="392">
        <v>1</v>
      </c>
      <c r="H132" s="453">
        <v>1</v>
      </c>
      <c r="I132" s="453">
        <v>0</v>
      </c>
      <c r="J132" s="453">
        <v>1</v>
      </c>
      <c r="K132" s="453"/>
      <c r="M132" s="10">
        <f t="shared" si="23"/>
        <v>2</v>
      </c>
      <c r="N132" s="10">
        <f>IF(AND(M132&gt;M133,K132=0),1,0)</f>
        <v>0</v>
      </c>
      <c r="O132" s="10">
        <f t="shared" ref="O132:O195" si="25">K132</f>
        <v>0</v>
      </c>
      <c r="P132" s="10">
        <f>K133</f>
        <v>1</v>
      </c>
      <c r="Q132" s="10">
        <f>IF(AND(M132&lt;M133,P132=0,K132=0),1,0)</f>
        <v>0</v>
      </c>
      <c r="R132" s="10">
        <f t="shared" ref="R132:R195" si="26">M132</f>
        <v>2</v>
      </c>
      <c r="S132" s="10">
        <f>M133</f>
        <v>3</v>
      </c>
      <c r="T132" s="10">
        <f t="shared" ref="T132:T195" si="27">N132*3+O132*2+P132*1+Q132*0</f>
        <v>1</v>
      </c>
      <c r="U132" s="10">
        <f t="shared" ref="U132:U195" si="28">R132-S132</f>
        <v>-1</v>
      </c>
      <c r="V132" s="485" t="str">
        <f t="shared" si="24"/>
        <v/>
      </c>
    </row>
    <row r="133" spans="1:22" ht="15.75" customHeight="1" thickBot="1" x14ac:dyDescent="0.3">
      <c r="A133" s="9">
        <f>A132</f>
        <v>9</v>
      </c>
      <c r="B133" s="9">
        <f>B132</f>
        <v>66</v>
      </c>
      <c r="C133" s="487"/>
      <c r="D133" s="489"/>
      <c r="E133" s="9" t="str">
        <f>IFERROR(VLOOKUP(B133,rozpis_tisk!$A$3:$C$202,3,0),"")</f>
        <v>HC Berounští Medvědi</v>
      </c>
      <c r="F133" s="9" t="s">
        <v>55</v>
      </c>
      <c r="G133" s="36">
        <v>1</v>
      </c>
      <c r="H133" s="452">
        <v>1</v>
      </c>
      <c r="I133" s="452">
        <v>1</v>
      </c>
      <c r="J133" s="452">
        <v>0</v>
      </c>
      <c r="K133" s="452">
        <v>1</v>
      </c>
      <c r="M133" s="10">
        <f t="shared" si="23"/>
        <v>3</v>
      </c>
      <c r="N133" s="10">
        <f>IF(AND(M133&gt;M132,K133=0),1,0)</f>
        <v>0</v>
      </c>
      <c r="O133" s="10">
        <f t="shared" si="25"/>
        <v>1</v>
      </c>
      <c r="P133" s="10">
        <f>K132</f>
        <v>0</v>
      </c>
      <c r="Q133" s="10">
        <f>IF(AND(M133&lt;M132,N133=0,K132=0),1,0)</f>
        <v>0</v>
      </c>
      <c r="R133" s="10">
        <f t="shared" si="26"/>
        <v>3</v>
      </c>
      <c r="S133" s="10">
        <f>M132</f>
        <v>2</v>
      </c>
      <c r="T133" s="10">
        <f t="shared" si="27"/>
        <v>2</v>
      </c>
      <c r="U133" s="10">
        <f t="shared" si="28"/>
        <v>1</v>
      </c>
      <c r="V133" s="485"/>
    </row>
    <row r="134" spans="1:22" ht="15.75" customHeight="1" x14ac:dyDescent="0.25">
      <c r="A134" s="9">
        <v>9</v>
      </c>
      <c r="B134" s="13">
        <v>67</v>
      </c>
      <c r="C134" s="486" t="str">
        <f>IFERROR(VLOOKUP(B134,rozpis_tisk!$A$2:$C$178,2,0),"")</f>
        <v>HC Čáslav</v>
      </c>
      <c r="D134" s="488" t="str">
        <f>IFERROR(VLOOKUP(B134,rozpis_tisk!$A$2:$C$178,3,0),"")</f>
        <v>SK Černošice</v>
      </c>
      <c r="E134" s="13" t="str">
        <f>IFERROR(VLOOKUP(B134,rozpis_tisk!$A$3:$C$202,2,0),"")</f>
        <v>HC Čáslav</v>
      </c>
      <c r="F134" s="26" t="s">
        <v>54</v>
      </c>
      <c r="G134" s="392">
        <v>1</v>
      </c>
      <c r="H134" s="453">
        <v>2</v>
      </c>
      <c r="I134" s="453">
        <v>1</v>
      </c>
      <c r="J134" s="453">
        <v>2</v>
      </c>
      <c r="K134" s="453"/>
      <c r="M134" s="10">
        <f t="shared" si="23"/>
        <v>5</v>
      </c>
      <c r="N134" s="10">
        <f>IF(AND(M134&gt;M135,K134=0),1,0)</f>
        <v>1</v>
      </c>
      <c r="O134" s="10">
        <f t="shared" si="25"/>
        <v>0</v>
      </c>
      <c r="P134" s="10">
        <f>K135</f>
        <v>0</v>
      </c>
      <c r="Q134" s="10">
        <f>IF(AND(M134&lt;M135,P134=0,K134=0),1,0)</f>
        <v>0</v>
      </c>
      <c r="R134" s="10">
        <f t="shared" si="26"/>
        <v>5</v>
      </c>
      <c r="S134" s="10">
        <f>M135</f>
        <v>1</v>
      </c>
      <c r="T134" s="10">
        <f t="shared" si="27"/>
        <v>3</v>
      </c>
      <c r="U134" s="10">
        <f t="shared" si="28"/>
        <v>4</v>
      </c>
      <c r="V134" s="485" t="str">
        <f t="shared" si="24"/>
        <v/>
      </c>
    </row>
    <row r="135" spans="1:22" ht="15.75" customHeight="1" thickBot="1" x14ac:dyDescent="0.3">
      <c r="A135" s="9">
        <v>9</v>
      </c>
      <c r="B135" s="9">
        <f>B134</f>
        <v>67</v>
      </c>
      <c r="C135" s="487"/>
      <c r="D135" s="489"/>
      <c r="E135" s="9" t="str">
        <f>IFERROR(VLOOKUP(B135,rozpis_tisk!$A$3:$C$202,3,0),"")</f>
        <v>SK Černošice</v>
      </c>
      <c r="F135" s="9" t="s">
        <v>55</v>
      </c>
      <c r="G135" s="36">
        <v>1</v>
      </c>
      <c r="H135" s="452">
        <v>1</v>
      </c>
      <c r="I135" s="452">
        <v>0</v>
      </c>
      <c r="J135" s="452">
        <v>0</v>
      </c>
      <c r="K135" s="452"/>
      <c r="M135" s="10">
        <f t="shared" si="23"/>
        <v>1</v>
      </c>
      <c r="N135" s="10">
        <f>IF(AND(M135&gt;M134,K135=0),1,0)</f>
        <v>0</v>
      </c>
      <c r="O135" s="10">
        <f t="shared" si="25"/>
        <v>0</v>
      </c>
      <c r="P135" s="10">
        <f>K134</f>
        <v>0</v>
      </c>
      <c r="Q135" s="10">
        <f>IF(AND(M135&lt;M134,N135=0,K134=0),1,0)</f>
        <v>1</v>
      </c>
      <c r="R135" s="10">
        <f t="shared" si="26"/>
        <v>1</v>
      </c>
      <c r="S135" s="10">
        <f>M134</f>
        <v>5</v>
      </c>
      <c r="T135" s="10">
        <f t="shared" si="27"/>
        <v>0</v>
      </c>
      <c r="U135" s="10">
        <f t="shared" si="28"/>
        <v>-4</v>
      </c>
      <c r="V135" s="485"/>
    </row>
    <row r="136" spans="1:22" ht="15.75" customHeight="1" x14ac:dyDescent="0.25">
      <c r="A136" s="9">
        <v>9</v>
      </c>
      <c r="B136" s="13">
        <v>68</v>
      </c>
      <c r="C136" s="486" t="str">
        <f>IFERROR(VLOOKUP(B136,rozpis_tisk!$A$2:$C$178,2,0),"")</f>
        <v>BK Mladá Boleslav B</v>
      </c>
      <c r="D136" s="488" t="str">
        <f>IFERROR(VLOOKUP(B136,rozpis_tisk!$A$2:$C$178,3,0),"")</f>
        <v xml:space="preserve">HC Hvězda Praha </v>
      </c>
      <c r="E136" s="13" t="str">
        <f>IFERROR(VLOOKUP(B136,rozpis_tisk!$A$3:$C$202,2,0),"")</f>
        <v>BK Mladá Boleslav B</v>
      </c>
      <c r="F136" s="26" t="s">
        <v>54</v>
      </c>
      <c r="G136" s="392">
        <v>1</v>
      </c>
      <c r="H136" s="453">
        <v>2</v>
      </c>
      <c r="I136" s="453">
        <v>2</v>
      </c>
      <c r="J136" s="453">
        <v>1</v>
      </c>
      <c r="K136" s="453"/>
      <c r="M136" s="10">
        <f t="shared" si="23"/>
        <v>5</v>
      </c>
      <c r="N136" s="10">
        <f>IF(AND(M136&gt;M137,K136=0),1,0)</f>
        <v>0</v>
      </c>
      <c r="O136" s="10">
        <f t="shared" si="25"/>
        <v>0</v>
      </c>
      <c r="P136" s="10">
        <f>K137</f>
        <v>1</v>
      </c>
      <c r="Q136" s="10">
        <f>IF(AND(M136&lt;M137,P136=0,K136=0),1,0)</f>
        <v>0</v>
      </c>
      <c r="R136" s="10">
        <f t="shared" si="26"/>
        <v>5</v>
      </c>
      <c r="S136" s="10">
        <f>M137</f>
        <v>6</v>
      </c>
      <c r="T136" s="10">
        <f t="shared" si="27"/>
        <v>1</v>
      </c>
      <c r="U136" s="10">
        <f t="shared" si="28"/>
        <v>-1</v>
      </c>
      <c r="V136" s="485" t="str">
        <f t="shared" si="24"/>
        <v/>
      </c>
    </row>
    <row r="137" spans="1:22" ht="15.75" customHeight="1" thickBot="1" x14ac:dyDescent="0.3">
      <c r="A137" s="9">
        <f t="shared" ref="A137:A145" si="29">A136</f>
        <v>9</v>
      </c>
      <c r="B137" s="9">
        <f>B136</f>
        <v>68</v>
      </c>
      <c r="C137" s="487"/>
      <c r="D137" s="489"/>
      <c r="E137" s="9" t="str">
        <f>IFERROR(VLOOKUP(B137,rozpis_tisk!$A$3:$C$202,3,0),"")</f>
        <v xml:space="preserve">HC Hvězda Praha </v>
      </c>
      <c r="F137" s="9" t="s">
        <v>55</v>
      </c>
      <c r="G137" s="36">
        <v>1</v>
      </c>
      <c r="H137" s="452">
        <v>2</v>
      </c>
      <c r="I137" s="452">
        <v>2</v>
      </c>
      <c r="J137" s="452">
        <v>1</v>
      </c>
      <c r="K137" s="452">
        <v>1</v>
      </c>
      <c r="M137" s="10">
        <f t="shared" si="23"/>
        <v>6</v>
      </c>
      <c r="N137" s="10">
        <f>IF(AND(M137&gt;M136,K137=0),1,0)</f>
        <v>0</v>
      </c>
      <c r="O137" s="10">
        <f t="shared" si="25"/>
        <v>1</v>
      </c>
      <c r="P137" s="10">
        <f>K136</f>
        <v>0</v>
      </c>
      <c r="Q137" s="10">
        <f>IF(AND(M137&lt;M136,N137=0,K136=0),1,0)</f>
        <v>0</v>
      </c>
      <c r="R137" s="10">
        <f t="shared" si="26"/>
        <v>6</v>
      </c>
      <c r="S137" s="10">
        <f>M136</f>
        <v>5</v>
      </c>
      <c r="T137" s="10">
        <f t="shared" si="27"/>
        <v>2</v>
      </c>
      <c r="U137" s="10">
        <f t="shared" si="28"/>
        <v>1</v>
      </c>
      <c r="V137" s="485"/>
    </row>
    <row r="138" spans="1:22" ht="15.75" customHeight="1" x14ac:dyDescent="0.25">
      <c r="A138" s="9">
        <f t="shared" si="29"/>
        <v>9</v>
      </c>
      <c r="B138" s="13">
        <v>69</v>
      </c>
      <c r="C138" s="486" t="str">
        <f>IFERROR(VLOOKUP(B138,rozpis_tisk!$A$2:$C$178,2,0),"")</f>
        <v>SK Sršni Kutná Hora</v>
      </c>
      <c r="D138" s="488" t="str">
        <f>IFERROR(VLOOKUP(B138,rozpis_tisk!$A$2:$C$178,3,0),"")</f>
        <v>HC Junior Mělník</v>
      </c>
      <c r="E138" s="13" t="str">
        <f>IFERROR(VLOOKUP(B138,rozpis_tisk!$A$3:$C$202,2,0),"")</f>
        <v>SK Sršni Kutná Hora</v>
      </c>
      <c r="F138" s="26" t="s">
        <v>54</v>
      </c>
      <c r="G138" s="392">
        <v>1</v>
      </c>
      <c r="H138" s="453">
        <v>0</v>
      </c>
      <c r="I138" s="453">
        <v>0</v>
      </c>
      <c r="J138" s="453">
        <v>0</v>
      </c>
      <c r="K138" s="453"/>
      <c r="M138" s="10">
        <f t="shared" si="23"/>
        <v>0</v>
      </c>
      <c r="N138" s="10">
        <f>IF(AND(M138&gt;M139,K138=0),1,0)</f>
        <v>0</v>
      </c>
      <c r="O138" s="10">
        <f t="shared" si="25"/>
        <v>0</v>
      </c>
      <c r="P138" s="10">
        <f>K139</f>
        <v>0</v>
      </c>
      <c r="Q138" s="10">
        <f>IF(AND(M138&lt;M139,P138=0,K138=0),1,0)</f>
        <v>1</v>
      </c>
      <c r="R138" s="10">
        <f t="shared" si="26"/>
        <v>0</v>
      </c>
      <c r="S138" s="10">
        <f>M139</f>
        <v>3</v>
      </c>
      <c r="T138" s="10">
        <f t="shared" si="27"/>
        <v>0</v>
      </c>
      <c r="U138" s="10">
        <f t="shared" si="28"/>
        <v>-3</v>
      </c>
      <c r="V138" s="485" t="str">
        <f t="shared" si="24"/>
        <v/>
      </c>
    </row>
    <row r="139" spans="1:22" ht="15.75" customHeight="1" thickBot="1" x14ac:dyDescent="0.3">
      <c r="A139" s="9">
        <f t="shared" si="29"/>
        <v>9</v>
      </c>
      <c r="B139" s="9">
        <f>B138</f>
        <v>69</v>
      </c>
      <c r="C139" s="487"/>
      <c r="D139" s="489"/>
      <c r="E139" s="9" t="str">
        <f>IFERROR(VLOOKUP(B139,rozpis_tisk!$A$3:$C$202,3,0),"")</f>
        <v>HC Junior Mělník</v>
      </c>
      <c r="F139" s="9" t="s">
        <v>55</v>
      </c>
      <c r="G139" s="36">
        <v>1</v>
      </c>
      <c r="H139" s="452">
        <v>0</v>
      </c>
      <c r="I139" s="452">
        <v>2</v>
      </c>
      <c r="J139" s="452">
        <v>1</v>
      </c>
      <c r="K139" s="452"/>
      <c r="M139" s="10">
        <f t="shared" si="23"/>
        <v>3</v>
      </c>
      <c r="N139" s="10">
        <f>IF(AND(M139&gt;M138,K139=0),1,0)</f>
        <v>1</v>
      </c>
      <c r="O139" s="10">
        <f t="shared" si="25"/>
        <v>0</v>
      </c>
      <c r="P139" s="10">
        <f>K138</f>
        <v>0</v>
      </c>
      <c r="Q139" s="10">
        <f>IF(AND(M139&lt;M138,N139=0,K138=0),1,0)</f>
        <v>0</v>
      </c>
      <c r="R139" s="10">
        <f t="shared" si="26"/>
        <v>3</v>
      </c>
      <c r="S139" s="10">
        <f>M138</f>
        <v>0</v>
      </c>
      <c r="T139" s="10">
        <f t="shared" si="27"/>
        <v>3</v>
      </c>
      <c r="U139" s="10">
        <f t="shared" si="28"/>
        <v>3</v>
      </c>
      <c r="V139" s="485"/>
    </row>
    <row r="140" spans="1:22" ht="16.5" customHeight="1" x14ac:dyDescent="0.25">
      <c r="A140" s="9">
        <f t="shared" si="29"/>
        <v>9</v>
      </c>
      <c r="B140" s="13">
        <v>70</v>
      </c>
      <c r="C140" s="486" t="str">
        <f>IFERROR(VLOOKUP(B140,rozpis_tisk!$A$2:$C$178,2,0),"")</f>
        <v>HC Žabonosy</v>
      </c>
      <c r="D140" s="488" t="str">
        <f>IFERROR(VLOOKUP(B140,rozpis_tisk!$A$2:$C$178,3,0),"")</f>
        <v>HK LEV Slaný</v>
      </c>
      <c r="E140" s="13" t="str">
        <f>IFERROR(VLOOKUP(B140,rozpis_tisk!$A$3:$C$202,2,0),"")</f>
        <v>HC Žabonosy</v>
      </c>
      <c r="F140" s="26" t="s">
        <v>54</v>
      </c>
      <c r="G140" s="392">
        <v>1</v>
      </c>
      <c r="H140" s="453">
        <v>1</v>
      </c>
      <c r="I140" s="453">
        <v>0</v>
      </c>
      <c r="J140" s="453">
        <v>2</v>
      </c>
      <c r="K140" s="453"/>
      <c r="M140" s="10">
        <f t="shared" si="23"/>
        <v>3</v>
      </c>
      <c r="N140" s="10">
        <f>IF(AND(M140&gt;M141,K140=0),1,0)</f>
        <v>0</v>
      </c>
      <c r="O140" s="10">
        <f t="shared" si="25"/>
        <v>0</v>
      </c>
      <c r="P140" s="10">
        <f>K141</f>
        <v>0</v>
      </c>
      <c r="Q140" s="10">
        <f>IF(AND(M140&lt;M141,P140=0,K140=0),1,0)</f>
        <v>1</v>
      </c>
      <c r="R140" s="10">
        <f t="shared" si="26"/>
        <v>3</v>
      </c>
      <c r="S140" s="10">
        <f>M141</f>
        <v>4</v>
      </c>
      <c r="T140" s="10">
        <f t="shared" si="27"/>
        <v>0</v>
      </c>
      <c r="U140" s="10">
        <f t="shared" si="28"/>
        <v>-1</v>
      </c>
      <c r="V140" s="485" t="str">
        <f t="shared" si="24"/>
        <v/>
      </c>
    </row>
    <row r="141" spans="1:22" ht="15.75" customHeight="1" thickBot="1" x14ac:dyDescent="0.3">
      <c r="A141" s="9">
        <f t="shared" si="29"/>
        <v>9</v>
      </c>
      <c r="B141" s="9">
        <f>B140</f>
        <v>70</v>
      </c>
      <c r="C141" s="487"/>
      <c r="D141" s="489"/>
      <c r="E141" s="9" t="str">
        <f>IFERROR(VLOOKUP(B141,rozpis_tisk!$A$3:$C$202,3,0),"")</f>
        <v>HK LEV Slaný</v>
      </c>
      <c r="F141" s="9" t="s">
        <v>55</v>
      </c>
      <c r="G141" s="36">
        <v>1</v>
      </c>
      <c r="H141" s="452">
        <v>2</v>
      </c>
      <c r="I141" s="452">
        <v>2</v>
      </c>
      <c r="J141" s="452">
        <v>0</v>
      </c>
      <c r="K141" s="452"/>
      <c r="M141" s="10">
        <f t="shared" si="23"/>
        <v>4</v>
      </c>
      <c r="N141" s="10">
        <f>IF(AND(M141&gt;M140,K141=0),1,0)</f>
        <v>1</v>
      </c>
      <c r="O141" s="10">
        <f t="shared" si="25"/>
        <v>0</v>
      </c>
      <c r="P141" s="10">
        <f>K140</f>
        <v>0</v>
      </c>
      <c r="Q141" s="10">
        <f>IF(AND(M141&lt;M140,N141=0,K140=0),1,0)</f>
        <v>0</v>
      </c>
      <c r="R141" s="10">
        <f t="shared" si="26"/>
        <v>4</v>
      </c>
      <c r="S141" s="10">
        <f>M140</f>
        <v>3</v>
      </c>
      <c r="T141" s="10">
        <f t="shared" si="27"/>
        <v>3</v>
      </c>
      <c r="U141" s="10">
        <f t="shared" si="28"/>
        <v>1</v>
      </c>
      <c r="V141" s="485"/>
    </row>
    <row r="142" spans="1:22" ht="16.5" customHeight="1" x14ac:dyDescent="0.25">
      <c r="A142" s="9">
        <f t="shared" si="29"/>
        <v>9</v>
      </c>
      <c r="B142" s="13">
        <v>71</v>
      </c>
      <c r="C142" s="486" t="str">
        <f>IFERROR(VLOOKUP(B142,rozpis_tisk!$A$2:$C$178,2,0),"")</f>
        <v xml:space="preserve">HC Benátky n Jizerou B </v>
      </c>
      <c r="D142" s="488" t="str">
        <f>IFERROR(VLOOKUP(B142,rozpis_tisk!$A$2:$C$178,3,0),"")</f>
        <v>HC Rakovník</v>
      </c>
      <c r="E142" s="13" t="str">
        <f>IFERROR(VLOOKUP(B142,rozpis_tisk!$A$3:$C$202,2,0),"")</f>
        <v xml:space="preserve">HC Benátky n Jizerou B </v>
      </c>
      <c r="F142" s="26" t="s">
        <v>54</v>
      </c>
      <c r="G142" s="392">
        <v>1</v>
      </c>
      <c r="H142" s="453">
        <v>0</v>
      </c>
      <c r="I142" s="453">
        <v>1</v>
      </c>
      <c r="J142" s="453">
        <v>4</v>
      </c>
      <c r="K142" s="453"/>
      <c r="M142" s="10">
        <f t="shared" si="23"/>
        <v>5</v>
      </c>
      <c r="N142" s="10">
        <f>IF(AND(M142&gt;M143,K142=0),1,0)</f>
        <v>1</v>
      </c>
      <c r="O142" s="10">
        <f t="shared" si="25"/>
        <v>0</v>
      </c>
      <c r="P142" s="10">
        <f>K143</f>
        <v>0</v>
      </c>
      <c r="Q142" s="10">
        <f>IF(AND(M142&lt;M143,P142=0,K142=0),1,0)</f>
        <v>0</v>
      </c>
      <c r="R142" s="10">
        <f t="shared" si="26"/>
        <v>5</v>
      </c>
      <c r="S142" s="10">
        <f>M143</f>
        <v>3</v>
      </c>
      <c r="T142" s="10">
        <f t="shared" si="27"/>
        <v>3</v>
      </c>
      <c r="U142" s="10">
        <f t="shared" si="28"/>
        <v>2</v>
      </c>
      <c r="V142" s="485" t="str">
        <f t="shared" si="24"/>
        <v/>
      </c>
    </row>
    <row r="143" spans="1:22" ht="15.75" customHeight="1" thickBot="1" x14ac:dyDescent="0.3">
      <c r="A143" s="9">
        <f t="shared" si="29"/>
        <v>9</v>
      </c>
      <c r="B143" s="9">
        <f>B142</f>
        <v>71</v>
      </c>
      <c r="C143" s="487"/>
      <c r="D143" s="489"/>
      <c r="E143" s="9" t="str">
        <f>IFERROR(VLOOKUP(B143,rozpis_tisk!$A$3:$C$202,3,0),"")</f>
        <v>HC Rakovník</v>
      </c>
      <c r="F143" s="9" t="s">
        <v>55</v>
      </c>
      <c r="G143" s="36">
        <v>1</v>
      </c>
      <c r="H143" s="452">
        <v>0</v>
      </c>
      <c r="I143" s="452">
        <v>1</v>
      </c>
      <c r="J143" s="452">
        <v>2</v>
      </c>
      <c r="K143" s="452"/>
      <c r="M143" s="10">
        <f t="shared" si="23"/>
        <v>3</v>
      </c>
      <c r="N143" s="10">
        <f>IF(AND(M143&gt;M142,K143=0),1,0)</f>
        <v>0</v>
      </c>
      <c r="O143" s="10">
        <f t="shared" si="25"/>
        <v>0</v>
      </c>
      <c r="P143" s="10">
        <f>K142</f>
        <v>0</v>
      </c>
      <c r="Q143" s="10">
        <f>IF(AND(M143&lt;M142,N143=0,K142=0),1,0)</f>
        <v>1</v>
      </c>
      <c r="R143" s="10">
        <f t="shared" si="26"/>
        <v>3</v>
      </c>
      <c r="S143" s="10">
        <f>M142</f>
        <v>5</v>
      </c>
      <c r="T143" s="10">
        <f t="shared" si="27"/>
        <v>0</v>
      </c>
      <c r="U143" s="10">
        <f t="shared" si="28"/>
        <v>-2</v>
      </c>
      <c r="V143" s="485"/>
    </row>
    <row r="144" spans="1:22" ht="16.5" customHeight="1" x14ac:dyDescent="0.25">
      <c r="A144" s="9">
        <f t="shared" si="29"/>
        <v>9</v>
      </c>
      <c r="B144" s="13">
        <v>72</v>
      </c>
      <c r="C144" s="486" t="str">
        <f>IFERROR(VLOOKUP(B144,rozpis_tisk!$A$2:$C$178,2,0),"")</f>
        <v>HC LEV Benešov</v>
      </c>
      <c r="D144" s="488" t="str">
        <f>IFERROR(VLOOKUP(B144,rozpis_tisk!$A$2:$C$178,3,0),"")</f>
        <v>Flyers Hockey team</v>
      </c>
      <c r="E144" s="13" t="str">
        <f>IFERROR(VLOOKUP(B144,rozpis_tisk!$A$3:$C$202,2,0),"")</f>
        <v>HC LEV Benešov</v>
      </c>
      <c r="F144" s="26" t="s">
        <v>54</v>
      </c>
      <c r="G144" s="392">
        <v>1</v>
      </c>
      <c r="H144" s="453">
        <v>4</v>
      </c>
      <c r="I144" s="453">
        <v>1</v>
      </c>
      <c r="J144" s="453">
        <v>0</v>
      </c>
      <c r="K144" s="453"/>
      <c r="M144" s="10">
        <f t="shared" si="23"/>
        <v>5</v>
      </c>
      <c r="N144" s="10">
        <f>IF(AND(M144&gt;M145,K144=0),1,0)</f>
        <v>1</v>
      </c>
      <c r="O144" s="10">
        <f t="shared" si="25"/>
        <v>0</v>
      </c>
      <c r="P144" s="10">
        <f>K145</f>
        <v>0</v>
      </c>
      <c r="Q144" s="10">
        <f>IF(AND(M144&lt;M145,P144=0,K144=0),1,0)</f>
        <v>0</v>
      </c>
      <c r="R144" s="10">
        <f t="shared" si="26"/>
        <v>5</v>
      </c>
      <c r="S144" s="10">
        <f>M145</f>
        <v>2</v>
      </c>
      <c r="T144" s="10">
        <f t="shared" si="27"/>
        <v>3</v>
      </c>
      <c r="U144" s="10">
        <f t="shared" si="28"/>
        <v>3</v>
      </c>
      <c r="V144" s="485" t="str">
        <f t="shared" si="24"/>
        <v/>
      </c>
    </row>
    <row r="145" spans="1:22" ht="15.75" customHeight="1" thickBot="1" x14ac:dyDescent="0.3">
      <c r="A145" s="9">
        <f t="shared" si="29"/>
        <v>9</v>
      </c>
      <c r="B145" s="9">
        <f>B144</f>
        <v>72</v>
      </c>
      <c r="C145" s="487"/>
      <c r="D145" s="489"/>
      <c r="E145" s="9" t="str">
        <f>IFERROR(VLOOKUP(B145,rozpis_tisk!$A$3:$C$202,3,0),"")</f>
        <v>Flyers Hockey team</v>
      </c>
      <c r="F145" s="9" t="s">
        <v>55</v>
      </c>
      <c r="G145" s="36">
        <v>1</v>
      </c>
      <c r="H145" s="452">
        <v>0</v>
      </c>
      <c r="I145" s="452">
        <v>0</v>
      </c>
      <c r="J145" s="452">
        <v>2</v>
      </c>
      <c r="K145" s="452"/>
      <c r="M145" s="10">
        <f t="shared" si="23"/>
        <v>2</v>
      </c>
      <c r="N145" s="10">
        <f>IF(AND(M145&gt;M144,K145=0),1,0)</f>
        <v>0</v>
      </c>
      <c r="O145" s="10">
        <f t="shared" si="25"/>
        <v>0</v>
      </c>
      <c r="P145" s="10">
        <f>K144</f>
        <v>0</v>
      </c>
      <c r="Q145" s="10">
        <f>IF(AND(M145&lt;M144,N145=0,K144=0),1,0)</f>
        <v>1</v>
      </c>
      <c r="R145" s="10">
        <f t="shared" si="26"/>
        <v>2</v>
      </c>
      <c r="S145" s="10">
        <f>M144</f>
        <v>5</v>
      </c>
      <c r="T145" s="10">
        <f t="shared" si="27"/>
        <v>0</v>
      </c>
      <c r="U145" s="10">
        <f t="shared" si="28"/>
        <v>-3</v>
      </c>
      <c r="V145" s="485"/>
    </row>
    <row r="146" spans="1:22" ht="16.5" customHeight="1" x14ac:dyDescent="0.25">
      <c r="A146" s="9">
        <v>10</v>
      </c>
      <c r="B146" s="13">
        <v>73</v>
      </c>
      <c r="C146" s="486" t="str">
        <f>IFERROR(VLOOKUP(B146,rozpis_tisk!$A$2:$C$178,2,0),"")</f>
        <v>SK Černošice</v>
      </c>
      <c r="D146" s="488" t="str">
        <f>IFERROR(VLOOKUP(B146,rozpis_tisk!$A$2:$C$178,3,0),"")</f>
        <v>HC LEV Benešov</v>
      </c>
      <c r="E146" s="13" t="str">
        <f>IFERROR(VLOOKUP(B146,rozpis_tisk!$A$3:$C$202,2,0),"")</f>
        <v>SK Černošice</v>
      </c>
      <c r="F146" s="26" t="s">
        <v>54</v>
      </c>
      <c r="G146" s="392">
        <v>1</v>
      </c>
      <c r="H146" s="453">
        <v>1</v>
      </c>
      <c r="I146" s="453">
        <v>4</v>
      </c>
      <c r="J146" s="453">
        <v>1</v>
      </c>
      <c r="K146" s="453"/>
      <c r="M146" s="10">
        <f t="shared" si="23"/>
        <v>6</v>
      </c>
      <c r="N146" s="10">
        <f>IF(AND(M146&gt;M147,K146=0),1,0)</f>
        <v>1</v>
      </c>
      <c r="O146" s="10">
        <f t="shared" si="25"/>
        <v>0</v>
      </c>
      <c r="P146" s="10">
        <f>K147</f>
        <v>0</v>
      </c>
      <c r="Q146" s="10">
        <f>IF(AND(M146&lt;M147,P146=0,K146=0),1,0)</f>
        <v>0</v>
      </c>
      <c r="R146" s="10">
        <f t="shared" si="26"/>
        <v>6</v>
      </c>
      <c r="S146" s="10">
        <f>M147</f>
        <v>4</v>
      </c>
      <c r="T146" s="10">
        <f t="shared" si="27"/>
        <v>3</v>
      </c>
      <c r="U146" s="10">
        <f t="shared" si="28"/>
        <v>2</v>
      </c>
      <c r="V146" s="485" t="str">
        <f t="shared" si="24"/>
        <v/>
      </c>
    </row>
    <row r="147" spans="1:22" ht="15.75" customHeight="1" thickBot="1" x14ac:dyDescent="0.3">
      <c r="A147" s="9">
        <f>A146</f>
        <v>10</v>
      </c>
      <c r="B147" s="9">
        <f>B146</f>
        <v>73</v>
      </c>
      <c r="C147" s="487"/>
      <c r="D147" s="489"/>
      <c r="E147" s="9" t="str">
        <f>IFERROR(VLOOKUP(B147,rozpis_tisk!$A$3:$C$202,3,0),"")</f>
        <v>HC LEV Benešov</v>
      </c>
      <c r="F147" s="9" t="s">
        <v>55</v>
      </c>
      <c r="G147" s="36">
        <v>1</v>
      </c>
      <c r="H147" s="452">
        <v>2</v>
      </c>
      <c r="I147" s="452">
        <v>1</v>
      </c>
      <c r="J147" s="452">
        <v>1</v>
      </c>
      <c r="K147" s="452"/>
      <c r="M147" s="10">
        <f t="shared" si="23"/>
        <v>4</v>
      </c>
      <c r="N147" s="10">
        <f>IF(AND(M147&gt;M146,K147=0),1,0)</f>
        <v>0</v>
      </c>
      <c r="O147" s="10">
        <f t="shared" si="25"/>
        <v>0</v>
      </c>
      <c r="P147" s="10">
        <f>K146</f>
        <v>0</v>
      </c>
      <c r="Q147" s="10">
        <f>IF(AND(M147&lt;M146,N147=0,K146=0),1,0)</f>
        <v>1</v>
      </c>
      <c r="R147" s="10">
        <f t="shared" si="26"/>
        <v>4</v>
      </c>
      <c r="S147" s="10">
        <f>M146</f>
        <v>6</v>
      </c>
      <c r="T147" s="10">
        <f t="shared" si="27"/>
        <v>0</v>
      </c>
      <c r="U147" s="10">
        <f t="shared" si="28"/>
        <v>-2</v>
      </c>
      <c r="V147" s="485"/>
    </row>
    <row r="148" spans="1:22" ht="16.5" customHeight="1" x14ac:dyDescent="0.25">
      <c r="A148" s="9">
        <f t="shared" ref="A148:A157" si="30">A147</f>
        <v>10</v>
      </c>
      <c r="B148" s="13">
        <v>74</v>
      </c>
      <c r="C148" s="486" t="str">
        <f>IFERROR(VLOOKUP(B148,rozpis_tisk!$A$2:$C$178,2,0),"")</f>
        <v>HC Rakovník</v>
      </c>
      <c r="D148" s="488" t="str">
        <f>IFERROR(VLOOKUP(B148,rozpis_tisk!$A$2:$C$178,3,0),"")</f>
        <v>HC Čáslav</v>
      </c>
      <c r="E148" s="13" t="str">
        <f>IFERROR(VLOOKUP(B148,rozpis_tisk!$A$3:$C$202,2,0),"")</f>
        <v>HC Rakovník</v>
      </c>
      <c r="F148" s="26" t="s">
        <v>54</v>
      </c>
      <c r="G148" s="392">
        <v>1</v>
      </c>
      <c r="H148" s="453">
        <v>2</v>
      </c>
      <c r="I148" s="453">
        <v>0</v>
      </c>
      <c r="J148" s="453">
        <v>3</v>
      </c>
      <c r="K148" s="453"/>
      <c r="M148" s="10">
        <f t="shared" si="23"/>
        <v>5</v>
      </c>
      <c r="N148" s="10">
        <f>IF(AND(M148&gt;M149,K148=0),1,0)</f>
        <v>1</v>
      </c>
      <c r="O148" s="10">
        <f t="shared" si="25"/>
        <v>0</v>
      </c>
      <c r="P148" s="10">
        <f>K149</f>
        <v>0</v>
      </c>
      <c r="Q148" s="10">
        <f>IF(AND(M148&lt;M149,P148=0,K148=0),1,0)</f>
        <v>0</v>
      </c>
      <c r="R148" s="10">
        <f t="shared" si="26"/>
        <v>5</v>
      </c>
      <c r="S148" s="10">
        <f>M149</f>
        <v>2</v>
      </c>
      <c r="T148" s="10">
        <f t="shared" si="27"/>
        <v>3</v>
      </c>
      <c r="U148" s="10">
        <f t="shared" si="28"/>
        <v>3</v>
      </c>
      <c r="V148" s="485" t="str">
        <f t="shared" si="24"/>
        <v/>
      </c>
    </row>
    <row r="149" spans="1:22" ht="15.75" customHeight="1" thickBot="1" x14ac:dyDescent="0.3">
      <c r="A149" s="9">
        <f t="shared" si="30"/>
        <v>10</v>
      </c>
      <c r="B149" s="9">
        <f>B148</f>
        <v>74</v>
      </c>
      <c r="C149" s="487"/>
      <c r="D149" s="489"/>
      <c r="E149" s="9" t="str">
        <f>IFERROR(VLOOKUP(B149,rozpis_tisk!$A$3:$C$202,3,0),"")</f>
        <v>HC Čáslav</v>
      </c>
      <c r="F149" s="9" t="s">
        <v>55</v>
      </c>
      <c r="G149" s="36">
        <v>1</v>
      </c>
      <c r="H149" s="452">
        <v>1</v>
      </c>
      <c r="I149" s="452">
        <v>0</v>
      </c>
      <c r="J149" s="452">
        <v>1</v>
      </c>
      <c r="K149" s="452"/>
      <c r="M149" s="10">
        <f t="shared" si="23"/>
        <v>2</v>
      </c>
      <c r="N149" s="10">
        <f>IF(AND(M149&gt;M148,K149=0),1,0)</f>
        <v>0</v>
      </c>
      <c r="O149" s="10">
        <f t="shared" si="25"/>
        <v>0</v>
      </c>
      <c r="P149" s="10">
        <f>K148</f>
        <v>0</v>
      </c>
      <c r="Q149" s="10">
        <f>IF(AND(M149&lt;M148,N149=0,K148=0),1,0)</f>
        <v>1</v>
      </c>
      <c r="R149" s="10">
        <f t="shared" si="26"/>
        <v>2</v>
      </c>
      <c r="S149" s="10">
        <f>M148</f>
        <v>5</v>
      </c>
      <c r="T149" s="10">
        <f t="shared" si="27"/>
        <v>0</v>
      </c>
      <c r="U149" s="10">
        <f t="shared" si="28"/>
        <v>-3</v>
      </c>
      <c r="V149" s="485"/>
    </row>
    <row r="150" spans="1:22" ht="16.5" customHeight="1" x14ac:dyDescent="0.25">
      <c r="A150" s="9">
        <f t="shared" si="30"/>
        <v>10</v>
      </c>
      <c r="B150" s="13">
        <v>75</v>
      </c>
      <c r="C150" s="486" t="str">
        <f>IFERROR(VLOOKUP(B150,rozpis_tisk!$A$2:$C$178,2,0),"")</f>
        <v>Slavoj Velké Popovice</v>
      </c>
      <c r="D150" s="488" t="str">
        <f>IFERROR(VLOOKUP(B150,rozpis_tisk!$A$2:$C$178,3,0),"")</f>
        <v>HC Rytíři Vlašim</v>
      </c>
      <c r="E150" s="13" t="str">
        <f>IFERROR(VLOOKUP(B150,rozpis_tisk!$A$3:$C$202,2,0),"")</f>
        <v>Slavoj Velké Popovice</v>
      </c>
      <c r="F150" s="26" t="s">
        <v>54</v>
      </c>
      <c r="G150" s="392">
        <v>1</v>
      </c>
      <c r="H150" s="453">
        <v>2</v>
      </c>
      <c r="I150" s="453">
        <v>3</v>
      </c>
      <c r="J150" s="453">
        <v>3</v>
      </c>
      <c r="K150" s="453"/>
      <c r="M150" s="10">
        <f t="shared" si="23"/>
        <v>8</v>
      </c>
      <c r="N150" s="10">
        <f>IF(AND(M150&gt;M151,K150=0),1,0)</f>
        <v>1</v>
      </c>
      <c r="O150" s="10">
        <f t="shared" si="25"/>
        <v>0</v>
      </c>
      <c r="P150" s="10">
        <f>K151</f>
        <v>0</v>
      </c>
      <c r="Q150" s="10">
        <f>IF(AND(M150&lt;M151,P150=0,K150=0),1,0)</f>
        <v>0</v>
      </c>
      <c r="R150" s="10">
        <f t="shared" si="26"/>
        <v>8</v>
      </c>
      <c r="S150" s="10">
        <f>M151</f>
        <v>2</v>
      </c>
      <c r="T150" s="10">
        <f t="shared" si="27"/>
        <v>3</v>
      </c>
      <c r="U150" s="10">
        <f t="shared" si="28"/>
        <v>6</v>
      </c>
      <c r="V150" s="485" t="str">
        <f t="shared" si="24"/>
        <v/>
      </c>
    </row>
    <row r="151" spans="1:22" ht="15.75" customHeight="1" thickBot="1" x14ac:dyDescent="0.3">
      <c r="A151" s="9">
        <f t="shared" si="30"/>
        <v>10</v>
      </c>
      <c r="B151" s="9">
        <f>B150</f>
        <v>75</v>
      </c>
      <c r="C151" s="487"/>
      <c r="D151" s="489"/>
      <c r="E151" s="9" t="str">
        <f>IFERROR(VLOOKUP(B151,rozpis_tisk!$A$3:$C$202,3,0),"")</f>
        <v>HC Rytíři Vlašim</v>
      </c>
      <c r="F151" s="9" t="s">
        <v>55</v>
      </c>
      <c r="G151" s="36">
        <v>1</v>
      </c>
      <c r="H151" s="452">
        <v>1</v>
      </c>
      <c r="I151" s="452">
        <v>0</v>
      </c>
      <c r="J151" s="452">
        <v>1</v>
      </c>
      <c r="K151" s="452"/>
      <c r="M151" s="10">
        <f t="shared" si="23"/>
        <v>2</v>
      </c>
      <c r="N151" s="10">
        <f>IF(AND(M151&gt;M150,K151=0),1,0)</f>
        <v>0</v>
      </c>
      <c r="O151" s="10">
        <f t="shared" si="25"/>
        <v>0</v>
      </c>
      <c r="P151" s="10">
        <f>K150</f>
        <v>0</v>
      </c>
      <c r="Q151" s="10">
        <f>IF(AND(M151&lt;M150,N151=0,K150=0),1,0)</f>
        <v>1</v>
      </c>
      <c r="R151" s="10">
        <f t="shared" si="26"/>
        <v>2</v>
      </c>
      <c r="S151" s="10">
        <f>M150</f>
        <v>8</v>
      </c>
      <c r="T151" s="10">
        <f t="shared" si="27"/>
        <v>0</v>
      </c>
      <c r="U151" s="10">
        <f t="shared" si="28"/>
        <v>-6</v>
      </c>
      <c r="V151" s="485"/>
    </row>
    <row r="152" spans="1:22" ht="16.5" customHeight="1" x14ac:dyDescent="0.25">
      <c r="A152" s="9">
        <f t="shared" si="30"/>
        <v>10</v>
      </c>
      <c r="B152" s="13">
        <v>76</v>
      </c>
      <c r="C152" s="486" t="str">
        <f>IFERROR(VLOOKUP(B152,rozpis_tisk!$A$2:$C$178,2,0),"")</f>
        <v>HK LEV Slaný</v>
      </c>
      <c r="D152" s="488" t="str">
        <f>IFERROR(VLOOKUP(B152,rozpis_tisk!$A$2:$C$178,3,0),"")</f>
        <v>HC Poděbrady</v>
      </c>
      <c r="E152" s="13" t="str">
        <f>IFERROR(VLOOKUP(B152,rozpis_tisk!$A$3:$C$202,2,0),"")</f>
        <v>HK LEV Slaný</v>
      </c>
      <c r="F152" s="26" t="s">
        <v>54</v>
      </c>
      <c r="G152" s="392">
        <v>1</v>
      </c>
      <c r="H152" s="453">
        <v>1</v>
      </c>
      <c r="I152" s="453">
        <v>2</v>
      </c>
      <c r="J152" s="453">
        <v>0</v>
      </c>
      <c r="K152" s="453"/>
      <c r="M152" s="10">
        <f t="shared" si="23"/>
        <v>3</v>
      </c>
      <c r="N152" s="10">
        <f>IF(AND(M152&gt;M153,K152=0),1,0)</f>
        <v>1</v>
      </c>
      <c r="O152" s="10">
        <f t="shared" si="25"/>
        <v>0</v>
      </c>
      <c r="P152" s="10">
        <f>K153</f>
        <v>0</v>
      </c>
      <c r="Q152" s="10">
        <f>IF(AND(M152&lt;M153,P152=0,K152=0),1,0)</f>
        <v>0</v>
      </c>
      <c r="R152" s="10">
        <f t="shared" si="26"/>
        <v>3</v>
      </c>
      <c r="S152" s="10">
        <f>M153</f>
        <v>2</v>
      </c>
      <c r="T152" s="10">
        <f t="shared" si="27"/>
        <v>3</v>
      </c>
      <c r="U152" s="10">
        <f t="shared" si="28"/>
        <v>1</v>
      </c>
      <c r="V152" s="485" t="str">
        <f t="shared" si="24"/>
        <v/>
      </c>
    </row>
    <row r="153" spans="1:22" ht="15.75" customHeight="1" thickBot="1" x14ac:dyDescent="0.3">
      <c r="A153" s="9">
        <f t="shared" si="30"/>
        <v>10</v>
      </c>
      <c r="B153" s="9">
        <f>B152</f>
        <v>76</v>
      </c>
      <c r="C153" s="487"/>
      <c r="D153" s="489"/>
      <c r="E153" s="9" t="str">
        <f>IFERROR(VLOOKUP(B153,rozpis_tisk!$A$3:$C$202,3,0),"")</f>
        <v>HC Poděbrady</v>
      </c>
      <c r="F153" s="9" t="s">
        <v>55</v>
      </c>
      <c r="G153" s="36">
        <v>1</v>
      </c>
      <c r="H153" s="452">
        <v>0</v>
      </c>
      <c r="I153" s="452">
        <v>2</v>
      </c>
      <c r="J153" s="452">
        <v>0</v>
      </c>
      <c r="K153" s="452"/>
      <c r="M153" s="10">
        <f t="shared" si="23"/>
        <v>2</v>
      </c>
      <c r="N153" s="10">
        <f>IF(AND(M153&gt;M152,K153=0),1,0)</f>
        <v>0</v>
      </c>
      <c r="O153" s="10">
        <f t="shared" si="25"/>
        <v>0</v>
      </c>
      <c r="P153" s="10">
        <f>K152</f>
        <v>0</v>
      </c>
      <c r="Q153" s="10">
        <f>IF(AND(M153&lt;M152,N153=0,K152=0),1,0)</f>
        <v>1</v>
      </c>
      <c r="R153" s="10">
        <f t="shared" si="26"/>
        <v>2</v>
      </c>
      <c r="S153" s="10">
        <f>M152</f>
        <v>3</v>
      </c>
      <c r="T153" s="10">
        <f t="shared" si="27"/>
        <v>0</v>
      </c>
      <c r="U153" s="10">
        <f t="shared" si="28"/>
        <v>-1</v>
      </c>
      <c r="V153" s="485"/>
    </row>
    <row r="154" spans="1:22" ht="15.75" x14ac:dyDescent="0.25">
      <c r="A154" s="9">
        <f t="shared" si="30"/>
        <v>10</v>
      </c>
      <c r="B154" s="13">
        <v>77</v>
      </c>
      <c r="C154" s="486" t="str">
        <f>IFERROR(VLOOKUP(B154,rozpis_tisk!$A$2:$C$178,2,0),"")</f>
        <v>HC Junior Mělník</v>
      </c>
      <c r="D154" s="488" t="str">
        <f>IFERROR(VLOOKUP(B154,rozpis_tisk!$A$2:$C$178,3,0),"")</f>
        <v>HC Žabonosy</v>
      </c>
      <c r="E154" s="13" t="str">
        <f>IFERROR(VLOOKUP(B154,rozpis_tisk!$A$3:$C$202,2,0),"")</f>
        <v>HC Junior Mělník</v>
      </c>
      <c r="F154" s="26" t="s">
        <v>54</v>
      </c>
      <c r="G154" s="392">
        <v>1</v>
      </c>
      <c r="H154" s="453">
        <v>2</v>
      </c>
      <c r="I154" s="453">
        <v>3</v>
      </c>
      <c r="J154" s="453">
        <v>2</v>
      </c>
      <c r="K154" s="453"/>
      <c r="M154" s="10">
        <f t="shared" si="23"/>
        <v>7</v>
      </c>
      <c r="N154" s="10">
        <f>IF(AND(M154&gt;M155,K154=0),1,0)</f>
        <v>1</v>
      </c>
      <c r="O154" s="10">
        <f t="shared" si="25"/>
        <v>0</v>
      </c>
      <c r="P154" s="10">
        <f>K155</f>
        <v>0</v>
      </c>
      <c r="Q154" s="10">
        <f>IF(AND(M154&lt;M155,P154=0,K154=0),1,0)</f>
        <v>0</v>
      </c>
      <c r="R154" s="10">
        <f t="shared" si="26"/>
        <v>7</v>
      </c>
      <c r="S154" s="10">
        <f>M155</f>
        <v>4</v>
      </c>
      <c r="T154" s="10">
        <f t="shared" si="27"/>
        <v>3</v>
      </c>
      <c r="U154" s="10">
        <f t="shared" si="28"/>
        <v>3</v>
      </c>
      <c r="V154" s="485" t="str">
        <f t="shared" si="24"/>
        <v/>
      </c>
    </row>
    <row r="155" spans="1:22" ht="15.75" customHeight="1" thickBot="1" x14ac:dyDescent="0.3">
      <c r="A155" s="9">
        <f t="shared" si="30"/>
        <v>10</v>
      </c>
      <c r="B155" s="9">
        <f>B154</f>
        <v>77</v>
      </c>
      <c r="C155" s="487"/>
      <c r="D155" s="489"/>
      <c r="E155" s="9" t="str">
        <f>IFERROR(VLOOKUP(B155,rozpis_tisk!$A$3:$C$202,3,0),"")</f>
        <v>HC Žabonosy</v>
      </c>
      <c r="F155" s="9" t="s">
        <v>55</v>
      </c>
      <c r="G155" s="36">
        <v>1</v>
      </c>
      <c r="H155" s="452">
        <v>2</v>
      </c>
      <c r="I155" s="452">
        <v>0</v>
      </c>
      <c r="J155" s="452">
        <v>2</v>
      </c>
      <c r="K155" s="452"/>
      <c r="M155" s="10">
        <f t="shared" si="23"/>
        <v>4</v>
      </c>
      <c r="N155" s="10">
        <f>IF(AND(M155&gt;M154,K155=0),1,0)</f>
        <v>0</v>
      </c>
      <c r="O155" s="10">
        <f t="shared" si="25"/>
        <v>0</v>
      </c>
      <c r="P155" s="10">
        <f>K154</f>
        <v>0</v>
      </c>
      <c r="Q155" s="10">
        <f>IF(AND(M155&lt;M154,N155=0,K154=0),1,0)</f>
        <v>1</v>
      </c>
      <c r="R155" s="10">
        <f t="shared" si="26"/>
        <v>4</v>
      </c>
      <c r="S155" s="10">
        <f>M154</f>
        <v>7</v>
      </c>
      <c r="T155" s="10">
        <f t="shared" si="27"/>
        <v>0</v>
      </c>
      <c r="U155" s="10">
        <f t="shared" si="28"/>
        <v>-3</v>
      </c>
      <c r="V155" s="485"/>
    </row>
    <row r="156" spans="1:22" ht="15.75" customHeight="1" x14ac:dyDescent="0.25">
      <c r="A156" s="9">
        <f t="shared" si="30"/>
        <v>10</v>
      </c>
      <c r="B156" s="13">
        <v>78</v>
      </c>
      <c r="C156" s="486" t="str">
        <f>IFERROR(VLOOKUP(B156,rozpis_tisk!$A$2:$C$178,2,0),"")</f>
        <v xml:space="preserve">HC Hvězda Praha </v>
      </c>
      <c r="D156" s="488" t="str">
        <f>IFERROR(VLOOKUP(B156,rozpis_tisk!$A$2:$C$178,3,0),"")</f>
        <v xml:space="preserve">HC Benátky n Jizerou B </v>
      </c>
      <c r="E156" s="13" t="str">
        <f>IFERROR(VLOOKUP(B156,rozpis_tisk!$A$3:$C$202,2,0),"")</f>
        <v xml:space="preserve">HC Hvězda Praha </v>
      </c>
      <c r="F156" s="26" t="s">
        <v>54</v>
      </c>
      <c r="G156" s="392">
        <v>1</v>
      </c>
      <c r="H156" s="453">
        <v>0</v>
      </c>
      <c r="I156" s="453">
        <v>0</v>
      </c>
      <c r="J156" s="453">
        <v>2</v>
      </c>
      <c r="K156" s="453"/>
      <c r="M156" s="10">
        <f t="shared" si="23"/>
        <v>2</v>
      </c>
      <c r="N156" s="10">
        <f>IF(AND(M156&gt;M157,K156=0),1,0)</f>
        <v>0</v>
      </c>
      <c r="O156" s="10">
        <f t="shared" si="25"/>
        <v>0</v>
      </c>
      <c r="P156" s="10">
        <f>K157</f>
        <v>0</v>
      </c>
      <c r="Q156" s="10">
        <f>IF(AND(M156&lt;M157,P156=0,K156=0),1,0)</f>
        <v>1</v>
      </c>
      <c r="R156" s="10">
        <f t="shared" si="26"/>
        <v>2</v>
      </c>
      <c r="S156" s="10">
        <f>M157</f>
        <v>4</v>
      </c>
      <c r="T156" s="10">
        <f t="shared" si="27"/>
        <v>0</v>
      </c>
      <c r="U156" s="10">
        <f t="shared" si="28"/>
        <v>-2</v>
      </c>
      <c r="V156" s="485" t="str">
        <f t="shared" si="24"/>
        <v/>
      </c>
    </row>
    <row r="157" spans="1:22" ht="15.75" customHeight="1" thickBot="1" x14ac:dyDescent="0.3">
      <c r="A157" s="9">
        <f t="shared" si="30"/>
        <v>10</v>
      </c>
      <c r="B157" s="9">
        <f>B156</f>
        <v>78</v>
      </c>
      <c r="C157" s="487"/>
      <c r="D157" s="489"/>
      <c r="E157" s="9" t="str">
        <f>IFERROR(VLOOKUP(B157,rozpis_tisk!$A$3:$C$202,3,0),"")</f>
        <v xml:space="preserve">HC Benátky n Jizerou B </v>
      </c>
      <c r="F157" s="9" t="s">
        <v>55</v>
      </c>
      <c r="G157" s="36">
        <v>1</v>
      </c>
      <c r="H157" s="452">
        <v>0</v>
      </c>
      <c r="I157" s="452">
        <v>2</v>
      </c>
      <c r="J157" s="452">
        <v>2</v>
      </c>
      <c r="K157" s="452"/>
      <c r="M157" s="10">
        <f t="shared" si="23"/>
        <v>4</v>
      </c>
      <c r="N157" s="10">
        <f>IF(AND(M157&gt;M156,K157=0),1,0)</f>
        <v>1</v>
      </c>
      <c r="O157" s="10">
        <f t="shared" si="25"/>
        <v>0</v>
      </c>
      <c r="P157" s="10">
        <f>K156</f>
        <v>0</v>
      </c>
      <c r="Q157" s="10">
        <f>IF(AND(M157&lt;M156,N157=0,K156=0),1,0)</f>
        <v>0</v>
      </c>
      <c r="R157" s="10">
        <f t="shared" si="26"/>
        <v>4</v>
      </c>
      <c r="S157" s="10">
        <f>M156</f>
        <v>2</v>
      </c>
      <c r="T157" s="10">
        <f t="shared" si="27"/>
        <v>3</v>
      </c>
      <c r="U157" s="10">
        <f t="shared" si="28"/>
        <v>2</v>
      </c>
      <c r="V157" s="485"/>
    </row>
    <row r="158" spans="1:22" ht="15.75" customHeight="1" x14ac:dyDescent="0.25">
      <c r="A158" s="9">
        <v>10</v>
      </c>
      <c r="B158" s="13">
        <v>79</v>
      </c>
      <c r="C158" s="486" t="str">
        <f>IFERROR(VLOOKUP(B158,rozpis_tisk!$A$2:$C$178,2,0),"")</f>
        <v>HC Berounští Medvědi</v>
      </c>
      <c r="D158" s="488" t="str">
        <f>IFERROR(VLOOKUP(B158,rozpis_tisk!$A$2:$C$178,3,0),"")</f>
        <v>SK Sršni Kutná Hora</v>
      </c>
      <c r="E158" s="13" t="str">
        <f>IFERROR(VLOOKUP(B158,rozpis_tisk!$A$3:$C$202,2,0),"")</f>
        <v>HC Berounští Medvědi</v>
      </c>
      <c r="F158" s="26" t="s">
        <v>54</v>
      </c>
      <c r="G158" s="392">
        <v>1</v>
      </c>
      <c r="H158" s="453">
        <v>0</v>
      </c>
      <c r="I158" s="453">
        <v>1</v>
      </c>
      <c r="J158" s="453">
        <v>1</v>
      </c>
      <c r="K158" s="453"/>
      <c r="M158" s="10">
        <f t="shared" si="23"/>
        <v>2</v>
      </c>
      <c r="N158" s="10">
        <f>IF(AND(M158&gt;M159,K158=0),1,0)</f>
        <v>0</v>
      </c>
      <c r="O158" s="10">
        <f t="shared" si="25"/>
        <v>0</v>
      </c>
      <c r="P158" s="10">
        <f>K159</f>
        <v>0</v>
      </c>
      <c r="Q158" s="10">
        <f>IF(AND(M158&lt;M159,P158=0,K158=0),1,0)</f>
        <v>1</v>
      </c>
      <c r="R158" s="10">
        <f t="shared" si="26"/>
        <v>2</v>
      </c>
      <c r="S158" s="10">
        <f>M159</f>
        <v>6</v>
      </c>
      <c r="T158" s="10">
        <f t="shared" si="27"/>
        <v>0</v>
      </c>
      <c r="U158" s="10">
        <f t="shared" si="28"/>
        <v>-4</v>
      </c>
      <c r="V158" s="485" t="str">
        <f t="shared" si="24"/>
        <v/>
      </c>
    </row>
    <row r="159" spans="1:22" ht="15.75" customHeight="1" thickBot="1" x14ac:dyDescent="0.3">
      <c r="A159" s="9">
        <f>A158</f>
        <v>10</v>
      </c>
      <c r="B159" s="9">
        <f>B158</f>
        <v>79</v>
      </c>
      <c r="C159" s="487"/>
      <c r="D159" s="489"/>
      <c r="E159" s="9" t="str">
        <f>IFERROR(VLOOKUP(B159,rozpis_tisk!$A$3:$C$202,3,0),"")</f>
        <v>SK Sršni Kutná Hora</v>
      </c>
      <c r="F159" s="9" t="s">
        <v>55</v>
      </c>
      <c r="G159" s="36">
        <v>1</v>
      </c>
      <c r="H159" s="452">
        <v>3</v>
      </c>
      <c r="I159" s="452">
        <v>2</v>
      </c>
      <c r="J159" s="452">
        <v>1</v>
      </c>
      <c r="K159" s="452"/>
      <c r="M159" s="10">
        <f t="shared" si="23"/>
        <v>6</v>
      </c>
      <c r="N159" s="10">
        <f>IF(AND(M159&gt;M158,K159=0),1,0)</f>
        <v>1</v>
      </c>
      <c r="O159" s="10">
        <f t="shared" si="25"/>
        <v>0</v>
      </c>
      <c r="P159" s="10">
        <f>K158</f>
        <v>0</v>
      </c>
      <c r="Q159" s="10">
        <f>IF(AND(M159&lt;M158,N159=0,K158=0),1,0)</f>
        <v>0</v>
      </c>
      <c r="R159" s="10">
        <f t="shared" si="26"/>
        <v>6</v>
      </c>
      <c r="S159" s="10">
        <f>M158</f>
        <v>2</v>
      </c>
      <c r="T159" s="10">
        <f t="shared" si="27"/>
        <v>3</v>
      </c>
      <c r="U159" s="10">
        <f t="shared" si="28"/>
        <v>4</v>
      </c>
      <c r="V159" s="485"/>
    </row>
    <row r="160" spans="1:22" ht="15.75" customHeight="1" x14ac:dyDescent="0.25">
      <c r="A160" s="9">
        <f>A159</f>
        <v>10</v>
      </c>
      <c r="B160" s="13">
        <v>80</v>
      </c>
      <c r="C160" s="486" t="str">
        <f>IFERROR(VLOOKUP(B160,rozpis_tisk!$A$2:$C$178,2,0),"")</f>
        <v>Flyers Hockey team</v>
      </c>
      <c r="D160" s="488" t="str">
        <f>IFERROR(VLOOKUP(B160,rozpis_tisk!$A$2:$C$178,3,0),"")</f>
        <v>BK Mladá Boleslav B</v>
      </c>
      <c r="E160" s="13" t="str">
        <f>IFERROR(VLOOKUP(B160,rozpis_tisk!$A$3:$C$202,2,0),"")</f>
        <v>Flyers Hockey team</v>
      </c>
      <c r="F160" s="26" t="s">
        <v>54</v>
      </c>
      <c r="G160" s="392">
        <v>1</v>
      </c>
      <c r="H160" s="453">
        <v>2</v>
      </c>
      <c r="I160" s="453">
        <v>3</v>
      </c>
      <c r="J160" s="453">
        <v>0</v>
      </c>
      <c r="K160" s="453"/>
      <c r="M160" s="10">
        <f t="shared" si="23"/>
        <v>5</v>
      </c>
      <c r="N160" s="10">
        <f>IF(AND(M160&gt;M161,K160=0),1,0)</f>
        <v>0</v>
      </c>
      <c r="O160" s="10">
        <f t="shared" si="25"/>
        <v>0</v>
      </c>
      <c r="P160" s="10">
        <f>K161</f>
        <v>0</v>
      </c>
      <c r="Q160" s="10">
        <f>IF(AND(M160&lt;M161,P160=0,K160=0),1,0)</f>
        <v>1</v>
      </c>
      <c r="R160" s="10">
        <f t="shared" si="26"/>
        <v>5</v>
      </c>
      <c r="S160" s="10">
        <f>M161</f>
        <v>7</v>
      </c>
      <c r="T160" s="10">
        <f t="shared" si="27"/>
        <v>0</v>
      </c>
      <c r="U160" s="10">
        <f t="shared" si="28"/>
        <v>-2</v>
      </c>
      <c r="V160" s="485" t="str">
        <f t="shared" si="24"/>
        <v/>
      </c>
    </row>
    <row r="161" spans="1:22" ht="15.75" customHeight="1" thickBot="1" x14ac:dyDescent="0.3">
      <c r="A161" s="9">
        <f>A160</f>
        <v>10</v>
      </c>
      <c r="B161" s="9">
        <f>B160</f>
        <v>80</v>
      </c>
      <c r="C161" s="487"/>
      <c r="D161" s="489"/>
      <c r="E161" s="9" t="str">
        <f>IFERROR(VLOOKUP(B161,rozpis_tisk!$A$3:$C$202,3,0),"")</f>
        <v>BK Mladá Boleslav B</v>
      </c>
      <c r="F161" s="9" t="s">
        <v>55</v>
      </c>
      <c r="G161" s="36">
        <v>1</v>
      </c>
      <c r="H161" s="452">
        <v>3</v>
      </c>
      <c r="I161" s="452">
        <v>1</v>
      </c>
      <c r="J161" s="452">
        <v>3</v>
      </c>
      <c r="K161" s="452"/>
      <c r="M161" s="10">
        <f t="shared" si="23"/>
        <v>7</v>
      </c>
      <c r="N161" s="10">
        <f>IF(AND(M161&gt;M160,K161=0),1,0)</f>
        <v>1</v>
      </c>
      <c r="O161" s="10">
        <f t="shared" si="25"/>
        <v>0</v>
      </c>
      <c r="P161" s="10">
        <f>K160</f>
        <v>0</v>
      </c>
      <c r="Q161" s="10">
        <f>IF(AND(M161&lt;M160,N161=0,K160=0),1,0)</f>
        <v>0</v>
      </c>
      <c r="R161" s="10">
        <f t="shared" si="26"/>
        <v>7</v>
      </c>
      <c r="S161" s="10">
        <f>M160</f>
        <v>5</v>
      </c>
      <c r="T161" s="10">
        <f t="shared" si="27"/>
        <v>3</v>
      </c>
      <c r="U161" s="10">
        <f t="shared" si="28"/>
        <v>2</v>
      </c>
      <c r="V161" s="485"/>
    </row>
    <row r="162" spans="1:22" ht="16.5" customHeight="1" x14ac:dyDescent="0.25">
      <c r="A162" s="9">
        <v>11</v>
      </c>
      <c r="B162" s="13">
        <v>81</v>
      </c>
      <c r="C162" s="486" t="str">
        <f>IFERROR(VLOOKUP(B162,rozpis_tisk!$A$2:$C$178,2,0),"")</f>
        <v>HK LEV Slaný</v>
      </c>
      <c r="D162" s="488" t="str">
        <f>IFERROR(VLOOKUP(B162,rozpis_tisk!$A$2:$C$178,3,0),"")</f>
        <v>HC Berounští Medvědi</v>
      </c>
      <c r="E162" s="13" t="str">
        <f>IFERROR(VLOOKUP(B162,rozpis_tisk!$A$3:$C$202,2,0),"")</f>
        <v>HK LEV Slaný</v>
      </c>
      <c r="F162" s="26" t="s">
        <v>54</v>
      </c>
      <c r="G162" s="392">
        <v>1</v>
      </c>
      <c r="H162" s="453">
        <v>1</v>
      </c>
      <c r="I162" s="453">
        <v>1</v>
      </c>
      <c r="J162" s="453">
        <v>2</v>
      </c>
      <c r="K162" s="453"/>
      <c r="M162" s="10">
        <f t="shared" ref="M162:M193" si="31">IF(L162=1,5,H162+I162+J162+K162)</f>
        <v>4</v>
      </c>
      <c r="N162" s="10">
        <f>IF(AND(M162&gt;M163,K162=0),1,0)</f>
        <v>1</v>
      </c>
      <c r="O162" s="10">
        <f t="shared" si="25"/>
        <v>0</v>
      </c>
      <c r="P162" s="10">
        <f>K163</f>
        <v>0</v>
      </c>
      <c r="Q162" s="10">
        <f>IF(AND(M162&lt;M163,P162=0,K162=0),1,0)</f>
        <v>0</v>
      </c>
      <c r="R162" s="10">
        <f t="shared" si="26"/>
        <v>4</v>
      </c>
      <c r="S162" s="10">
        <f>M163</f>
        <v>2</v>
      </c>
      <c r="T162" s="10">
        <f t="shared" si="27"/>
        <v>3</v>
      </c>
      <c r="U162" s="10">
        <f t="shared" si="28"/>
        <v>2</v>
      </c>
      <c r="V162" s="485" t="str">
        <f t="shared" si="24"/>
        <v/>
      </c>
    </row>
    <row r="163" spans="1:22" ht="15.75" customHeight="1" thickBot="1" x14ac:dyDescent="0.3">
      <c r="A163" s="9">
        <v>11</v>
      </c>
      <c r="B163" s="9">
        <f>B162</f>
        <v>81</v>
      </c>
      <c r="C163" s="487"/>
      <c r="D163" s="489"/>
      <c r="E163" s="9" t="str">
        <f>IFERROR(VLOOKUP(B163,rozpis_tisk!$A$3:$C$202,3,0),"")</f>
        <v>HC Berounští Medvědi</v>
      </c>
      <c r="F163" s="9" t="s">
        <v>55</v>
      </c>
      <c r="G163" s="36">
        <v>1</v>
      </c>
      <c r="H163" s="452">
        <v>1</v>
      </c>
      <c r="I163" s="452">
        <v>1</v>
      </c>
      <c r="J163" s="452">
        <v>0</v>
      </c>
      <c r="K163" s="452"/>
      <c r="M163" s="10">
        <f t="shared" si="31"/>
        <v>2</v>
      </c>
      <c r="N163" s="10">
        <f>IF(AND(M163&gt;M162,K163=0),1,0)</f>
        <v>0</v>
      </c>
      <c r="O163" s="10">
        <f t="shared" si="25"/>
        <v>0</v>
      </c>
      <c r="P163" s="10">
        <f>K162</f>
        <v>0</v>
      </c>
      <c r="Q163" s="10">
        <f>IF(AND(M163&lt;M162,N163=0,K162=0),1,0)</f>
        <v>1</v>
      </c>
      <c r="R163" s="10">
        <f t="shared" si="26"/>
        <v>2</v>
      </c>
      <c r="S163" s="10">
        <f>M162</f>
        <v>4</v>
      </c>
      <c r="T163" s="10">
        <f t="shared" si="27"/>
        <v>0</v>
      </c>
      <c r="U163" s="10">
        <f t="shared" si="28"/>
        <v>-2</v>
      </c>
      <c r="V163" s="485"/>
    </row>
    <row r="164" spans="1:22" ht="16.5" customHeight="1" x14ac:dyDescent="0.25">
      <c r="A164" s="9">
        <v>11</v>
      </c>
      <c r="B164" s="13">
        <v>82</v>
      </c>
      <c r="C164" s="486" t="str">
        <f>IFERROR(VLOOKUP(B164,rozpis_tisk!$A$2:$C$178,2,0),"")</f>
        <v>HC Junior Mělník</v>
      </c>
      <c r="D164" s="488" t="str">
        <f>IFERROR(VLOOKUP(B164,rozpis_tisk!$A$2:$C$178,3,0),"")</f>
        <v>Slavoj Velké Popovice</v>
      </c>
      <c r="E164" s="13" t="str">
        <f>IFERROR(VLOOKUP(B164,rozpis_tisk!$A$3:$C$202,2,0),"")</f>
        <v>HC Junior Mělník</v>
      </c>
      <c r="F164" s="26" t="s">
        <v>54</v>
      </c>
      <c r="G164" s="392">
        <v>1</v>
      </c>
      <c r="H164" s="453">
        <v>0</v>
      </c>
      <c r="I164" s="453">
        <v>1</v>
      </c>
      <c r="J164" s="453">
        <v>1</v>
      </c>
      <c r="K164" s="453"/>
      <c r="M164" s="10">
        <f t="shared" si="31"/>
        <v>2</v>
      </c>
      <c r="N164" s="10">
        <f>IF(AND(M164&gt;M165,K164=0),1,0)</f>
        <v>0</v>
      </c>
      <c r="O164" s="10">
        <f t="shared" si="25"/>
        <v>0</v>
      </c>
      <c r="P164" s="10">
        <f>K165</f>
        <v>0</v>
      </c>
      <c r="Q164" s="10">
        <f>IF(AND(M164&lt;M165,P164=0,K164=0),1,0)</f>
        <v>1</v>
      </c>
      <c r="R164" s="10">
        <f t="shared" si="26"/>
        <v>2</v>
      </c>
      <c r="S164" s="10">
        <f>M165</f>
        <v>5</v>
      </c>
      <c r="T164" s="10">
        <f t="shared" si="27"/>
        <v>0</v>
      </c>
      <c r="U164" s="10">
        <f t="shared" si="28"/>
        <v>-3</v>
      </c>
      <c r="V164" s="485" t="str">
        <f t="shared" si="24"/>
        <v/>
      </c>
    </row>
    <row r="165" spans="1:22" ht="15.75" customHeight="1" thickBot="1" x14ac:dyDescent="0.3">
      <c r="A165" s="9">
        <f>A164</f>
        <v>11</v>
      </c>
      <c r="B165" s="9">
        <f>B164</f>
        <v>82</v>
      </c>
      <c r="C165" s="487"/>
      <c r="D165" s="489"/>
      <c r="E165" s="9" t="str">
        <f>IFERROR(VLOOKUP(B165,rozpis_tisk!$A$3:$C$202,3,0),"")</f>
        <v>Slavoj Velké Popovice</v>
      </c>
      <c r="F165" s="9" t="s">
        <v>55</v>
      </c>
      <c r="G165" s="36">
        <v>1</v>
      </c>
      <c r="H165" s="452">
        <v>2</v>
      </c>
      <c r="I165" s="452">
        <v>0</v>
      </c>
      <c r="J165" s="452">
        <v>3</v>
      </c>
      <c r="K165" s="452"/>
      <c r="M165" s="10">
        <f t="shared" si="31"/>
        <v>5</v>
      </c>
      <c r="N165" s="10">
        <f>IF(AND(M165&gt;M164,K165=0),1,0)</f>
        <v>1</v>
      </c>
      <c r="O165" s="10">
        <f t="shared" si="25"/>
        <v>0</v>
      </c>
      <c r="P165" s="10">
        <f>K164</f>
        <v>0</v>
      </c>
      <c r="Q165" s="10">
        <f>IF(AND(M165&lt;M164,N165=0,K164=0),1,0)</f>
        <v>0</v>
      </c>
      <c r="R165" s="10">
        <f t="shared" si="26"/>
        <v>5</v>
      </c>
      <c r="S165" s="10">
        <f>M164</f>
        <v>2</v>
      </c>
      <c r="T165" s="10">
        <f t="shared" si="27"/>
        <v>3</v>
      </c>
      <c r="U165" s="10">
        <f t="shared" si="28"/>
        <v>3</v>
      </c>
      <c r="V165" s="485"/>
    </row>
    <row r="166" spans="1:22" ht="16.5" customHeight="1" x14ac:dyDescent="0.25">
      <c r="A166" s="9">
        <f>A165</f>
        <v>11</v>
      </c>
      <c r="B166" s="13">
        <v>83</v>
      </c>
      <c r="C166" s="486" t="str">
        <f>IFERROR(VLOOKUP(B166,rozpis_tisk!$A$2:$C$178,2,0),"")</f>
        <v xml:space="preserve">HC Hvězda Praha </v>
      </c>
      <c r="D166" s="488" t="str">
        <f>IFERROR(VLOOKUP(B166,rozpis_tisk!$A$2:$C$178,3,0),"")</f>
        <v>HC Rakovník</v>
      </c>
      <c r="E166" s="13" t="str">
        <f>IFERROR(VLOOKUP(B166,rozpis_tisk!$A$3:$C$202,2,0),"")</f>
        <v xml:space="preserve">HC Hvězda Praha </v>
      </c>
      <c r="F166" s="26" t="s">
        <v>54</v>
      </c>
      <c r="G166" s="392">
        <v>1</v>
      </c>
      <c r="H166" s="453">
        <v>1</v>
      </c>
      <c r="I166" s="453">
        <v>1</v>
      </c>
      <c r="J166" s="453">
        <v>0</v>
      </c>
      <c r="K166" s="453"/>
      <c r="M166" s="10">
        <f t="shared" si="31"/>
        <v>2</v>
      </c>
      <c r="N166" s="10">
        <f>IF(AND(M166&gt;M167,K166=0),1,0)</f>
        <v>0</v>
      </c>
      <c r="O166" s="10">
        <f t="shared" si="25"/>
        <v>0</v>
      </c>
      <c r="P166" s="10">
        <f>K167</f>
        <v>1</v>
      </c>
      <c r="Q166" s="10">
        <f>IF(AND(M166&lt;M167,P166=0,K166=0),1,0)</f>
        <v>0</v>
      </c>
      <c r="R166" s="10">
        <f t="shared" si="26"/>
        <v>2</v>
      </c>
      <c r="S166" s="10">
        <f>M167</f>
        <v>3</v>
      </c>
      <c r="T166" s="10">
        <f t="shared" si="27"/>
        <v>1</v>
      </c>
      <c r="U166" s="10">
        <f t="shared" si="28"/>
        <v>-1</v>
      </c>
      <c r="V166" s="485" t="str">
        <f t="shared" si="24"/>
        <v/>
      </c>
    </row>
    <row r="167" spans="1:22" ht="15.75" customHeight="1" thickBot="1" x14ac:dyDescent="0.3">
      <c r="A167" s="9">
        <f>A166</f>
        <v>11</v>
      </c>
      <c r="B167" s="9">
        <f>B166</f>
        <v>83</v>
      </c>
      <c r="C167" s="487"/>
      <c r="D167" s="489"/>
      <c r="E167" s="9" t="str">
        <f>IFERROR(VLOOKUP(B167,rozpis_tisk!$A$3:$C$202,3,0),"")</f>
        <v>HC Rakovník</v>
      </c>
      <c r="F167" s="9" t="s">
        <v>55</v>
      </c>
      <c r="G167" s="36">
        <v>1</v>
      </c>
      <c r="H167" s="452">
        <v>1</v>
      </c>
      <c r="I167" s="452">
        <v>1</v>
      </c>
      <c r="J167" s="452">
        <v>0</v>
      </c>
      <c r="K167" s="452">
        <v>1</v>
      </c>
      <c r="M167" s="10">
        <f t="shared" si="31"/>
        <v>3</v>
      </c>
      <c r="N167" s="10">
        <f>IF(AND(M167&gt;M166,K167=0),1,0)</f>
        <v>0</v>
      </c>
      <c r="O167" s="10">
        <f t="shared" si="25"/>
        <v>1</v>
      </c>
      <c r="P167" s="10">
        <f>K166</f>
        <v>0</v>
      </c>
      <c r="Q167" s="10">
        <f>IF(AND(M167&lt;M166,N167=0,K166=0),1,0)</f>
        <v>0</v>
      </c>
      <c r="R167" s="10">
        <f t="shared" si="26"/>
        <v>3</v>
      </c>
      <c r="S167" s="10">
        <f>M166</f>
        <v>2</v>
      </c>
      <c r="T167" s="10">
        <f t="shared" si="27"/>
        <v>2</v>
      </c>
      <c r="U167" s="10">
        <f t="shared" si="28"/>
        <v>1</v>
      </c>
      <c r="V167" s="485"/>
    </row>
    <row r="168" spans="1:22" ht="16.5" customHeight="1" x14ac:dyDescent="0.25">
      <c r="A168" s="9">
        <f>A167</f>
        <v>11</v>
      </c>
      <c r="B168" s="13">
        <v>84</v>
      </c>
      <c r="C168" s="486" t="str">
        <f>IFERROR(VLOOKUP(B168,rozpis_tisk!$A$2:$C$178,2,0),"")</f>
        <v>HC LEV Benešov</v>
      </c>
      <c r="D168" s="488" t="str">
        <f>IFERROR(VLOOKUP(B168,rozpis_tisk!$A$2:$C$178,3,0),"")</f>
        <v xml:space="preserve">HC Benátky n Jizerou B </v>
      </c>
      <c r="E168" s="13" t="str">
        <f>IFERROR(VLOOKUP(B168,rozpis_tisk!$A$3:$C$202,2,0),"")</f>
        <v>HC LEV Benešov</v>
      </c>
      <c r="F168" s="26" t="s">
        <v>54</v>
      </c>
      <c r="G168" s="392">
        <v>1</v>
      </c>
      <c r="H168" s="453">
        <v>1</v>
      </c>
      <c r="I168" s="453">
        <v>3</v>
      </c>
      <c r="J168" s="453">
        <v>0</v>
      </c>
      <c r="K168" s="453"/>
      <c r="M168" s="10">
        <f t="shared" si="31"/>
        <v>4</v>
      </c>
      <c r="N168" s="10">
        <f>IF(AND(M168&gt;M169,K168=0),1,0)</f>
        <v>1</v>
      </c>
      <c r="O168" s="10">
        <f t="shared" si="25"/>
        <v>0</v>
      </c>
      <c r="P168" s="10">
        <f>K169</f>
        <v>0</v>
      </c>
      <c r="Q168" s="10">
        <f>IF(AND(M168&lt;M169,P168=0,K168=0),1,0)</f>
        <v>0</v>
      </c>
      <c r="R168" s="10">
        <f t="shared" si="26"/>
        <v>4</v>
      </c>
      <c r="S168" s="10">
        <f>M169</f>
        <v>3</v>
      </c>
      <c r="T168" s="10">
        <f t="shared" si="27"/>
        <v>3</v>
      </c>
      <c r="U168" s="10">
        <f t="shared" si="28"/>
        <v>1</v>
      </c>
      <c r="V168" s="485" t="str">
        <f t="shared" si="24"/>
        <v/>
      </c>
    </row>
    <row r="169" spans="1:22" ht="15.75" customHeight="1" thickBot="1" x14ac:dyDescent="0.3">
      <c r="A169" s="9">
        <f>A168</f>
        <v>11</v>
      </c>
      <c r="B169" s="9">
        <f>B168</f>
        <v>84</v>
      </c>
      <c r="C169" s="487"/>
      <c r="D169" s="489"/>
      <c r="E169" s="9" t="str">
        <f>IFERROR(VLOOKUP(B169,rozpis_tisk!$A$3:$C$202,3,0),"")</f>
        <v xml:space="preserve">HC Benátky n Jizerou B </v>
      </c>
      <c r="F169" s="9" t="s">
        <v>55</v>
      </c>
      <c r="G169" s="36">
        <v>1</v>
      </c>
      <c r="H169" s="452">
        <v>1</v>
      </c>
      <c r="I169" s="452">
        <v>0</v>
      </c>
      <c r="J169" s="452">
        <v>2</v>
      </c>
      <c r="K169" s="452"/>
      <c r="M169" s="10">
        <f t="shared" si="31"/>
        <v>3</v>
      </c>
      <c r="N169" s="10">
        <f>IF(AND(M169&gt;M168,K169=0),1,0)</f>
        <v>0</v>
      </c>
      <c r="O169" s="10">
        <f t="shared" si="25"/>
        <v>0</v>
      </c>
      <c r="P169" s="10">
        <f>K168</f>
        <v>0</v>
      </c>
      <c r="Q169" s="10">
        <f>IF(AND(M169&lt;M168,N169=0,K168=0),1,0)</f>
        <v>1</v>
      </c>
      <c r="R169" s="10">
        <f t="shared" si="26"/>
        <v>3</v>
      </c>
      <c r="S169" s="10">
        <f>M168</f>
        <v>4</v>
      </c>
      <c r="T169" s="10">
        <f t="shared" si="27"/>
        <v>0</v>
      </c>
      <c r="U169" s="10">
        <f t="shared" si="28"/>
        <v>-1</v>
      </c>
      <c r="V169" s="485"/>
    </row>
    <row r="170" spans="1:22" ht="16.5" customHeight="1" x14ac:dyDescent="0.25">
      <c r="A170" s="9">
        <v>11</v>
      </c>
      <c r="B170" s="13">
        <v>85</v>
      </c>
      <c r="C170" s="486" t="str">
        <f>IFERROR(VLOOKUP(B170,rozpis_tisk!$A$2:$C$178,2,0),"")</f>
        <v>BK Mladá Boleslav B</v>
      </c>
      <c r="D170" s="488" t="str">
        <f>IFERROR(VLOOKUP(B170,rozpis_tisk!$A$2:$C$178,3,0),"")</f>
        <v>HC Čáslav</v>
      </c>
      <c r="E170" s="13" t="str">
        <f>IFERROR(VLOOKUP(B170,rozpis_tisk!$A$3:$C$202,2,0),"")</f>
        <v>BK Mladá Boleslav B</v>
      </c>
      <c r="F170" s="26" t="s">
        <v>54</v>
      </c>
      <c r="G170" s="392">
        <v>1</v>
      </c>
      <c r="H170" s="453">
        <v>0</v>
      </c>
      <c r="I170" s="453">
        <v>0</v>
      </c>
      <c r="J170" s="453">
        <v>2</v>
      </c>
      <c r="K170" s="453"/>
      <c r="M170" s="10">
        <f t="shared" si="31"/>
        <v>2</v>
      </c>
      <c r="N170" s="10">
        <f>IF(AND(M170&gt;M171,K170=0),1,0)</f>
        <v>0</v>
      </c>
      <c r="O170" s="10">
        <f t="shared" si="25"/>
        <v>0</v>
      </c>
      <c r="P170" s="10">
        <f>K171</f>
        <v>0</v>
      </c>
      <c r="Q170" s="10">
        <f>IF(AND(M170&lt;M171,P170=0,K170=0),1,0)</f>
        <v>1</v>
      </c>
      <c r="R170" s="10">
        <f t="shared" si="26"/>
        <v>2</v>
      </c>
      <c r="S170" s="10">
        <f>M171</f>
        <v>4</v>
      </c>
      <c r="T170" s="10">
        <f t="shared" si="27"/>
        <v>0</v>
      </c>
      <c r="U170" s="10">
        <f t="shared" si="28"/>
        <v>-2</v>
      </c>
      <c r="V170" s="485" t="str">
        <f t="shared" si="24"/>
        <v/>
      </c>
    </row>
    <row r="171" spans="1:22" ht="15.75" customHeight="1" thickBot="1" x14ac:dyDescent="0.3">
      <c r="A171" s="9">
        <f>A170</f>
        <v>11</v>
      </c>
      <c r="B171" s="9">
        <f>B170</f>
        <v>85</v>
      </c>
      <c r="C171" s="487"/>
      <c r="D171" s="489"/>
      <c r="E171" s="9" t="str">
        <f>IFERROR(VLOOKUP(B171,rozpis_tisk!$A$3:$C$202,3,0),"")</f>
        <v>HC Čáslav</v>
      </c>
      <c r="F171" s="9" t="s">
        <v>55</v>
      </c>
      <c r="G171" s="36">
        <v>1</v>
      </c>
      <c r="H171" s="452">
        <v>0</v>
      </c>
      <c r="I171" s="452">
        <v>1</v>
      </c>
      <c r="J171" s="452">
        <v>3</v>
      </c>
      <c r="K171" s="452"/>
      <c r="M171" s="10">
        <f t="shared" si="31"/>
        <v>4</v>
      </c>
      <c r="N171" s="10">
        <f>IF(AND(M171&gt;M170,K171=0),1,0)</f>
        <v>1</v>
      </c>
      <c r="O171" s="10">
        <f t="shared" si="25"/>
        <v>0</v>
      </c>
      <c r="P171" s="10">
        <f>K170</f>
        <v>0</v>
      </c>
      <c r="Q171" s="10">
        <f>IF(AND(M171&lt;M170,N171=0,K170=0),1,0)</f>
        <v>0</v>
      </c>
      <c r="R171" s="10">
        <f t="shared" si="26"/>
        <v>4</v>
      </c>
      <c r="S171" s="10">
        <f>M170</f>
        <v>2</v>
      </c>
      <c r="T171" s="10">
        <f t="shared" si="27"/>
        <v>3</v>
      </c>
      <c r="U171" s="10">
        <f t="shared" si="28"/>
        <v>2</v>
      </c>
      <c r="V171" s="485"/>
    </row>
    <row r="172" spans="1:22" ht="16.5" customHeight="1" x14ac:dyDescent="0.25">
      <c r="A172" s="9">
        <f t="shared" ref="A172:A177" si="32">A171</f>
        <v>11</v>
      </c>
      <c r="B172" s="13">
        <v>86</v>
      </c>
      <c r="C172" s="486" t="str">
        <f>IFERROR(VLOOKUP(B172,rozpis_tisk!$A$2:$C$178,2,0),"")</f>
        <v>SK Sršni Kutná Hora</v>
      </c>
      <c r="D172" s="488" t="str">
        <f>IFERROR(VLOOKUP(B172,rozpis_tisk!$A$2:$C$178,3,0),"")</f>
        <v>HC Rytíři Vlašim</v>
      </c>
      <c r="E172" s="13" t="str">
        <f>IFERROR(VLOOKUP(B172,rozpis_tisk!$A$3:$C$202,2,0),"")</f>
        <v>SK Sršni Kutná Hora</v>
      </c>
      <c r="F172" s="26" t="s">
        <v>54</v>
      </c>
      <c r="G172" s="392">
        <v>1</v>
      </c>
      <c r="H172" s="453">
        <v>0</v>
      </c>
      <c r="I172" s="453">
        <v>0</v>
      </c>
      <c r="J172" s="453">
        <v>2</v>
      </c>
      <c r="K172" s="453"/>
      <c r="M172" s="10">
        <f t="shared" si="31"/>
        <v>2</v>
      </c>
      <c r="N172" s="10">
        <f>IF(AND(M172&gt;M173,K172=0),1,0)</f>
        <v>0</v>
      </c>
      <c r="O172" s="10">
        <f t="shared" si="25"/>
        <v>0</v>
      </c>
      <c r="P172" s="10">
        <f>K173</f>
        <v>0</v>
      </c>
      <c r="Q172" s="10">
        <f>IF(AND(M172&lt;M173,P172=0,K172=0),1,0)</f>
        <v>1</v>
      </c>
      <c r="R172" s="10">
        <f t="shared" si="26"/>
        <v>2</v>
      </c>
      <c r="S172" s="10">
        <f>M173</f>
        <v>4</v>
      </c>
      <c r="T172" s="10">
        <f t="shared" si="27"/>
        <v>0</v>
      </c>
      <c r="U172" s="10">
        <f t="shared" si="28"/>
        <v>-2</v>
      </c>
      <c r="V172" s="485" t="str">
        <f t="shared" si="24"/>
        <v/>
      </c>
    </row>
    <row r="173" spans="1:22" ht="15.75" customHeight="1" thickBot="1" x14ac:dyDescent="0.3">
      <c r="A173" s="9">
        <f t="shared" si="32"/>
        <v>11</v>
      </c>
      <c r="B173" s="9">
        <f>B172</f>
        <v>86</v>
      </c>
      <c r="C173" s="487"/>
      <c r="D173" s="489"/>
      <c r="E173" s="9" t="str">
        <f>IFERROR(VLOOKUP(B173,rozpis_tisk!$A$3:$C$202,3,0),"")</f>
        <v>HC Rytíři Vlašim</v>
      </c>
      <c r="F173" s="9" t="s">
        <v>55</v>
      </c>
      <c r="G173" s="36">
        <v>1</v>
      </c>
      <c r="H173" s="452">
        <v>2</v>
      </c>
      <c r="I173" s="452">
        <v>1</v>
      </c>
      <c r="J173" s="452">
        <v>1</v>
      </c>
      <c r="K173" s="452"/>
      <c r="M173" s="10">
        <f t="shared" si="31"/>
        <v>4</v>
      </c>
      <c r="N173" s="10">
        <f>IF(AND(M173&gt;M172,K173=0),1,0)</f>
        <v>1</v>
      </c>
      <c r="O173" s="10">
        <f t="shared" si="25"/>
        <v>0</v>
      </c>
      <c r="P173" s="10">
        <f>K172</f>
        <v>0</v>
      </c>
      <c r="Q173" s="10">
        <f>IF(AND(M173&lt;M172,N173=0,K172=0),1,0)</f>
        <v>0</v>
      </c>
      <c r="R173" s="10">
        <f t="shared" si="26"/>
        <v>4</v>
      </c>
      <c r="S173" s="10">
        <f>M172</f>
        <v>2</v>
      </c>
      <c r="T173" s="10">
        <f t="shared" si="27"/>
        <v>3</v>
      </c>
      <c r="U173" s="10">
        <f t="shared" si="28"/>
        <v>2</v>
      </c>
      <c r="V173" s="485"/>
    </row>
    <row r="174" spans="1:22" ht="16.5" customHeight="1" x14ac:dyDescent="0.25">
      <c r="A174" s="9">
        <f t="shared" si="32"/>
        <v>11</v>
      </c>
      <c r="B174" s="13">
        <v>87</v>
      </c>
      <c r="C174" s="486" t="str">
        <f>IFERROR(VLOOKUP(B174,rozpis_tisk!$A$2:$C$178,2,0),"")</f>
        <v>HC Žabonosy</v>
      </c>
      <c r="D174" s="488" t="str">
        <f>IFERROR(VLOOKUP(B174,rozpis_tisk!$A$2:$C$178,3,0),"")</f>
        <v>HC Poděbrady</v>
      </c>
      <c r="E174" s="13" t="str">
        <f>IFERROR(VLOOKUP(B174,rozpis_tisk!$A$3:$C$202,2,0),"")</f>
        <v>HC Žabonosy</v>
      </c>
      <c r="F174" s="26" t="s">
        <v>54</v>
      </c>
      <c r="G174" s="392">
        <v>1</v>
      </c>
      <c r="H174" s="453">
        <v>1</v>
      </c>
      <c r="I174" s="453">
        <v>0</v>
      </c>
      <c r="J174" s="453">
        <v>4</v>
      </c>
      <c r="K174" s="453"/>
      <c r="M174" s="10">
        <f t="shared" si="31"/>
        <v>5</v>
      </c>
      <c r="N174" s="10">
        <f>IF(AND(M174&gt;M175,K174=0),1,0)</f>
        <v>0</v>
      </c>
      <c r="O174" s="10">
        <f t="shared" si="25"/>
        <v>0</v>
      </c>
      <c r="P174" s="10">
        <f>K175</f>
        <v>0</v>
      </c>
      <c r="Q174" s="10">
        <f>IF(AND(M174&lt;M175,P174=0,K174=0),1,0)</f>
        <v>1</v>
      </c>
      <c r="R174" s="10">
        <f t="shared" si="26"/>
        <v>5</v>
      </c>
      <c r="S174" s="10">
        <f>M175</f>
        <v>7</v>
      </c>
      <c r="T174" s="10">
        <f t="shared" si="27"/>
        <v>0</v>
      </c>
      <c r="U174" s="10">
        <f t="shared" si="28"/>
        <v>-2</v>
      </c>
      <c r="V174" s="485" t="str">
        <f t="shared" si="24"/>
        <v/>
      </c>
    </row>
    <row r="175" spans="1:22" ht="15.75" customHeight="1" thickBot="1" x14ac:dyDescent="0.3">
      <c r="A175" s="9">
        <f t="shared" si="32"/>
        <v>11</v>
      </c>
      <c r="B175" s="9">
        <f>B174</f>
        <v>87</v>
      </c>
      <c r="C175" s="487"/>
      <c r="D175" s="489"/>
      <c r="E175" s="9" t="str">
        <f>IFERROR(VLOOKUP(B175,rozpis_tisk!$A$3:$C$202,3,0),"")</f>
        <v>HC Poděbrady</v>
      </c>
      <c r="F175" s="9" t="s">
        <v>55</v>
      </c>
      <c r="G175" s="36">
        <v>1</v>
      </c>
      <c r="H175" s="452">
        <v>2</v>
      </c>
      <c r="I175" s="452">
        <v>4</v>
      </c>
      <c r="J175" s="452">
        <v>1</v>
      </c>
      <c r="K175" s="452"/>
      <c r="M175" s="10">
        <f t="shared" si="31"/>
        <v>7</v>
      </c>
      <c r="N175" s="10">
        <f>IF(AND(M175&gt;M174,K175=0),1,0)</f>
        <v>1</v>
      </c>
      <c r="O175" s="10">
        <f t="shared" si="25"/>
        <v>0</v>
      </c>
      <c r="P175" s="10">
        <f>K174</f>
        <v>0</v>
      </c>
      <c r="Q175" s="10">
        <f>IF(AND(M175&lt;M174,N175=0,K174=0),1,0)</f>
        <v>0</v>
      </c>
      <c r="R175" s="10">
        <f t="shared" si="26"/>
        <v>7</v>
      </c>
      <c r="S175" s="10">
        <f>M174</f>
        <v>5</v>
      </c>
      <c r="T175" s="10">
        <f t="shared" si="27"/>
        <v>3</v>
      </c>
      <c r="U175" s="10">
        <f t="shared" si="28"/>
        <v>2</v>
      </c>
      <c r="V175" s="485"/>
    </row>
    <row r="176" spans="1:22" ht="16.5" customHeight="1" x14ac:dyDescent="0.25">
      <c r="A176" s="9">
        <f t="shared" si="32"/>
        <v>11</v>
      </c>
      <c r="B176" s="13">
        <v>88</v>
      </c>
      <c r="C176" s="486" t="str">
        <f>IFERROR(VLOOKUP(B176,rozpis_tisk!$A$2:$C$178,2,0),"")</f>
        <v>Flyers Hockey team</v>
      </c>
      <c r="D176" s="488" t="str">
        <f>IFERROR(VLOOKUP(B176,rozpis_tisk!$A$2:$C$178,3,0),"")</f>
        <v>SK Černošice</v>
      </c>
      <c r="E176" s="13" t="str">
        <f>IFERROR(VLOOKUP(B176,rozpis_tisk!$A$3:$C$202,2,0),"")</f>
        <v>Flyers Hockey team</v>
      </c>
      <c r="F176" s="26" t="s">
        <v>54</v>
      </c>
      <c r="G176" s="392">
        <v>1</v>
      </c>
      <c r="H176" s="453">
        <v>0</v>
      </c>
      <c r="I176" s="453">
        <v>3</v>
      </c>
      <c r="J176" s="453">
        <v>2</v>
      </c>
      <c r="K176" s="453"/>
      <c r="M176" s="10">
        <f t="shared" si="31"/>
        <v>5</v>
      </c>
      <c r="N176" s="10">
        <f>IF(AND(M176&gt;M177,K176=0),1,0)</f>
        <v>1</v>
      </c>
      <c r="O176" s="10">
        <f t="shared" si="25"/>
        <v>0</v>
      </c>
      <c r="P176" s="10">
        <f>K177</f>
        <v>0</v>
      </c>
      <c r="Q176" s="10">
        <f>IF(AND(M176&lt;M177,P176=0,K176=0),1,0)</f>
        <v>0</v>
      </c>
      <c r="R176" s="10">
        <f t="shared" si="26"/>
        <v>5</v>
      </c>
      <c r="S176" s="10">
        <f>M177</f>
        <v>3</v>
      </c>
      <c r="T176" s="10">
        <f t="shared" si="27"/>
        <v>3</v>
      </c>
      <c r="U176" s="10">
        <f t="shared" si="28"/>
        <v>2</v>
      </c>
      <c r="V176" s="485" t="str">
        <f t="shared" si="24"/>
        <v/>
      </c>
    </row>
    <row r="177" spans="1:22" ht="15.75" customHeight="1" thickBot="1" x14ac:dyDescent="0.3">
      <c r="A177" s="9">
        <f t="shared" si="32"/>
        <v>11</v>
      </c>
      <c r="B177" s="9">
        <f>B176</f>
        <v>88</v>
      </c>
      <c r="C177" s="487"/>
      <c r="D177" s="489"/>
      <c r="E177" s="9" t="str">
        <f>IFERROR(VLOOKUP(B177,rozpis_tisk!$A$3:$C$202,3,0),"")</f>
        <v>SK Černošice</v>
      </c>
      <c r="F177" s="9" t="s">
        <v>55</v>
      </c>
      <c r="G177" s="36">
        <v>1</v>
      </c>
      <c r="H177" s="452">
        <v>1</v>
      </c>
      <c r="I177" s="452">
        <v>2</v>
      </c>
      <c r="J177" s="452">
        <v>0</v>
      </c>
      <c r="K177" s="452"/>
      <c r="M177" s="10">
        <f t="shared" si="31"/>
        <v>3</v>
      </c>
      <c r="N177" s="10">
        <f>IF(AND(M177&gt;M176,K177=0),1,0)</f>
        <v>0</v>
      </c>
      <c r="O177" s="10">
        <f t="shared" si="25"/>
        <v>0</v>
      </c>
      <c r="P177" s="10">
        <f>K176</f>
        <v>0</v>
      </c>
      <c r="Q177" s="10">
        <f>IF(AND(M177&lt;M176,N177=0,K176=0),1,0)</f>
        <v>1</v>
      </c>
      <c r="R177" s="10">
        <f t="shared" si="26"/>
        <v>3</v>
      </c>
      <c r="S177" s="10">
        <f>M176</f>
        <v>5</v>
      </c>
      <c r="T177" s="10">
        <f t="shared" si="27"/>
        <v>0</v>
      </c>
      <c r="U177" s="10">
        <f t="shared" si="28"/>
        <v>-2</v>
      </c>
      <c r="V177" s="485"/>
    </row>
    <row r="178" spans="1:22" ht="16.5" customHeight="1" x14ac:dyDescent="0.25">
      <c r="A178" s="9">
        <v>12</v>
      </c>
      <c r="B178" s="13">
        <v>89</v>
      </c>
      <c r="C178" s="486" t="str">
        <f>IFERROR(VLOOKUP(B178,rozpis_tisk!$A$2:$C$178,2,0),"")</f>
        <v>HC Berounští Medvědi</v>
      </c>
      <c r="D178" s="488" t="str">
        <f>IFERROR(VLOOKUP(B178,rozpis_tisk!$A$2:$C$178,3,0),"")</f>
        <v>SK Černošice</v>
      </c>
      <c r="E178" s="13" t="str">
        <f>IFERROR(VLOOKUP(B178,rozpis_tisk!$A$3:$C$202,2,0),"")</f>
        <v>HC Berounští Medvědi</v>
      </c>
      <c r="F178" s="26" t="s">
        <v>54</v>
      </c>
      <c r="G178" s="392">
        <v>1</v>
      </c>
      <c r="H178" s="453">
        <v>1</v>
      </c>
      <c r="I178" s="453">
        <v>1</v>
      </c>
      <c r="J178" s="453">
        <v>3</v>
      </c>
      <c r="K178" s="453"/>
      <c r="M178" s="10">
        <f t="shared" si="31"/>
        <v>5</v>
      </c>
      <c r="N178" s="10">
        <f>IF(AND(M178&gt;M179,K178=0),1,0)</f>
        <v>1</v>
      </c>
      <c r="O178" s="10">
        <f t="shared" si="25"/>
        <v>0</v>
      </c>
      <c r="P178" s="10">
        <f>K179</f>
        <v>0</v>
      </c>
      <c r="Q178" s="10">
        <f>IF(AND(M178&lt;M179,P178=0,K178=0),1,0)</f>
        <v>0</v>
      </c>
      <c r="R178" s="10">
        <f t="shared" si="26"/>
        <v>5</v>
      </c>
      <c r="S178" s="10">
        <f>M179</f>
        <v>4</v>
      </c>
      <c r="T178" s="10">
        <f t="shared" si="27"/>
        <v>3</v>
      </c>
      <c r="U178" s="10">
        <f t="shared" si="28"/>
        <v>1</v>
      </c>
      <c r="V178" s="485" t="str">
        <f t="shared" si="24"/>
        <v/>
      </c>
    </row>
    <row r="179" spans="1:22" ht="15.75" customHeight="1" thickBot="1" x14ac:dyDescent="0.3">
      <c r="A179" s="9">
        <f>A178</f>
        <v>12</v>
      </c>
      <c r="B179" s="9">
        <f>B178</f>
        <v>89</v>
      </c>
      <c r="C179" s="487"/>
      <c r="D179" s="489"/>
      <c r="E179" s="9" t="str">
        <f>IFERROR(VLOOKUP(B179,rozpis_tisk!$A$3:$C$202,3,0),"")</f>
        <v>SK Černošice</v>
      </c>
      <c r="F179" s="9" t="s">
        <v>55</v>
      </c>
      <c r="G179" s="36">
        <v>1</v>
      </c>
      <c r="H179" s="452">
        <v>1</v>
      </c>
      <c r="I179" s="452">
        <v>0</v>
      </c>
      <c r="J179" s="452">
        <v>3</v>
      </c>
      <c r="K179" s="452"/>
      <c r="M179" s="10">
        <f t="shared" si="31"/>
        <v>4</v>
      </c>
      <c r="N179" s="10">
        <f>IF(AND(M179&gt;M178,K179=0),1,0)</f>
        <v>0</v>
      </c>
      <c r="O179" s="10">
        <f t="shared" si="25"/>
        <v>0</v>
      </c>
      <c r="P179" s="10">
        <f>K178</f>
        <v>0</v>
      </c>
      <c r="Q179" s="10">
        <f>IF(AND(M179&lt;M178,N179=0,K178=0),1,0)</f>
        <v>1</v>
      </c>
      <c r="R179" s="10">
        <f t="shared" si="26"/>
        <v>4</v>
      </c>
      <c r="S179" s="10">
        <f>M178</f>
        <v>5</v>
      </c>
      <c r="T179" s="10">
        <f t="shared" si="27"/>
        <v>0</v>
      </c>
      <c r="U179" s="10">
        <f t="shared" si="28"/>
        <v>-1</v>
      </c>
      <c r="V179" s="485"/>
    </row>
    <row r="180" spans="1:22" ht="15.75" x14ac:dyDescent="0.25">
      <c r="A180" s="9">
        <f>A179</f>
        <v>12</v>
      </c>
      <c r="B180" s="13">
        <v>90</v>
      </c>
      <c r="C180" s="486" t="str">
        <f>IFERROR(VLOOKUP(B180,rozpis_tisk!$A$2:$C$178,2,0),"")</f>
        <v xml:space="preserve">HC Hvězda Praha </v>
      </c>
      <c r="D180" s="488" t="str">
        <f>IFERROR(VLOOKUP(B180,rozpis_tisk!$A$2:$C$178,3,0),"")</f>
        <v>Slavoj Velké Popovice</v>
      </c>
      <c r="E180" s="13" t="str">
        <f>IFERROR(VLOOKUP(B180,rozpis_tisk!$A$3:$C$202,2,0),"")</f>
        <v xml:space="preserve">HC Hvězda Praha </v>
      </c>
      <c r="F180" s="26" t="s">
        <v>54</v>
      </c>
      <c r="G180" s="392">
        <v>1</v>
      </c>
      <c r="H180" s="453">
        <v>2</v>
      </c>
      <c r="I180" s="453">
        <v>1</v>
      </c>
      <c r="J180" s="453">
        <v>1</v>
      </c>
      <c r="K180" s="453"/>
      <c r="M180" s="10">
        <f t="shared" si="31"/>
        <v>4</v>
      </c>
      <c r="N180" s="10">
        <f>IF(AND(M180&gt;M181,K180=0),1,0)</f>
        <v>1</v>
      </c>
      <c r="O180" s="10">
        <f t="shared" si="25"/>
        <v>0</v>
      </c>
      <c r="P180" s="10">
        <f>K181</f>
        <v>0</v>
      </c>
      <c r="Q180" s="10">
        <f>IF(AND(M180&lt;M181,P180=0,K180=0),1,0)</f>
        <v>0</v>
      </c>
      <c r="R180" s="10">
        <f t="shared" si="26"/>
        <v>4</v>
      </c>
      <c r="S180" s="10">
        <f>M181</f>
        <v>2</v>
      </c>
      <c r="T180" s="10">
        <f t="shared" si="27"/>
        <v>3</v>
      </c>
      <c r="U180" s="10">
        <f t="shared" si="28"/>
        <v>2</v>
      </c>
      <c r="V180" s="485" t="str">
        <f t="shared" si="24"/>
        <v/>
      </c>
    </row>
    <row r="181" spans="1:22" ht="15.75" customHeight="1" thickBot="1" x14ac:dyDescent="0.3">
      <c r="A181" s="9">
        <f>A180</f>
        <v>12</v>
      </c>
      <c r="B181" s="9">
        <f>B180</f>
        <v>90</v>
      </c>
      <c r="C181" s="487"/>
      <c r="D181" s="489"/>
      <c r="E181" s="9" t="str">
        <f>IFERROR(VLOOKUP(B181,rozpis_tisk!$A$3:$C$202,3,0),"")</f>
        <v>Slavoj Velké Popovice</v>
      </c>
      <c r="F181" s="9" t="s">
        <v>55</v>
      </c>
      <c r="G181" s="36">
        <v>1</v>
      </c>
      <c r="H181" s="452">
        <v>0</v>
      </c>
      <c r="I181" s="452">
        <v>2</v>
      </c>
      <c r="J181" s="452">
        <v>0</v>
      </c>
      <c r="K181" s="452"/>
      <c r="M181" s="10">
        <f t="shared" si="31"/>
        <v>2</v>
      </c>
      <c r="N181" s="10">
        <f>IF(AND(M181&gt;M180,K181=0),1,0)</f>
        <v>0</v>
      </c>
      <c r="O181" s="10">
        <f t="shared" si="25"/>
        <v>0</v>
      </c>
      <c r="P181" s="10">
        <f>K180</f>
        <v>0</v>
      </c>
      <c r="Q181" s="10">
        <f>IF(AND(M181&lt;M180,N181=0,K180=0),1,0)</f>
        <v>1</v>
      </c>
      <c r="R181" s="10">
        <f t="shared" si="26"/>
        <v>2</v>
      </c>
      <c r="S181" s="10">
        <f>M180</f>
        <v>4</v>
      </c>
      <c r="T181" s="10">
        <f t="shared" si="27"/>
        <v>0</v>
      </c>
      <c r="U181" s="10">
        <f t="shared" si="28"/>
        <v>-2</v>
      </c>
      <c r="V181" s="485"/>
    </row>
    <row r="182" spans="1:22" ht="15.75" customHeight="1" x14ac:dyDescent="0.25">
      <c r="A182" s="9">
        <v>12</v>
      </c>
      <c r="B182" s="13">
        <v>91</v>
      </c>
      <c r="C182" s="486" t="str">
        <f>IFERROR(VLOOKUP(B182,rozpis_tisk!$A$2:$C$178,2,0),"")</f>
        <v>HC Junior Mělník</v>
      </c>
      <c r="D182" s="488" t="str">
        <f>IFERROR(VLOOKUP(B182,rozpis_tisk!$A$2:$C$178,3,0),"")</f>
        <v>HK LEV Slaný</v>
      </c>
      <c r="E182" s="13" t="str">
        <f>IFERROR(VLOOKUP(B182,rozpis_tisk!$A$3:$C$202,2,0),"")</f>
        <v>HC Junior Mělník</v>
      </c>
      <c r="F182" s="26" t="s">
        <v>54</v>
      </c>
      <c r="G182" s="392">
        <v>1</v>
      </c>
      <c r="H182" s="453">
        <v>2</v>
      </c>
      <c r="I182" s="453">
        <v>0</v>
      </c>
      <c r="J182" s="453">
        <v>1</v>
      </c>
      <c r="K182" s="453">
        <v>1</v>
      </c>
      <c r="M182" s="10">
        <f t="shared" si="31"/>
        <v>4</v>
      </c>
      <c r="N182" s="10">
        <f>IF(AND(M182&gt;M183,K182=0),1,0)</f>
        <v>0</v>
      </c>
      <c r="O182" s="10">
        <f t="shared" si="25"/>
        <v>1</v>
      </c>
      <c r="P182" s="10">
        <f>K183</f>
        <v>0</v>
      </c>
      <c r="Q182" s="10">
        <f>IF(AND(M182&lt;M183,P182=0,K182=0),1,0)</f>
        <v>0</v>
      </c>
      <c r="R182" s="10">
        <f t="shared" si="26"/>
        <v>4</v>
      </c>
      <c r="S182" s="10">
        <f>M183</f>
        <v>3</v>
      </c>
      <c r="T182" s="10">
        <f t="shared" si="27"/>
        <v>2</v>
      </c>
      <c r="U182" s="10">
        <f t="shared" si="28"/>
        <v>1</v>
      </c>
      <c r="V182" s="485" t="str">
        <f t="shared" si="24"/>
        <v/>
      </c>
    </row>
    <row r="183" spans="1:22" ht="15.75" customHeight="1" thickBot="1" x14ac:dyDescent="0.3">
      <c r="A183" s="9">
        <f>A182</f>
        <v>12</v>
      </c>
      <c r="B183" s="9">
        <f>B182</f>
        <v>91</v>
      </c>
      <c r="C183" s="487"/>
      <c r="D183" s="489"/>
      <c r="E183" s="9" t="str">
        <f>IFERROR(VLOOKUP(B183,rozpis_tisk!$A$3:$C$202,3,0),"")</f>
        <v>HK LEV Slaný</v>
      </c>
      <c r="F183" s="9" t="s">
        <v>55</v>
      </c>
      <c r="G183" s="36">
        <v>1</v>
      </c>
      <c r="H183" s="452">
        <v>2</v>
      </c>
      <c r="I183" s="452">
        <v>1</v>
      </c>
      <c r="J183" s="452">
        <v>0</v>
      </c>
      <c r="K183" s="452"/>
      <c r="M183" s="10">
        <f t="shared" si="31"/>
        <v>3</v>
      </c>
      <c r="N183" s="10">
        <f>IF(AND(M183&gt;M182,K183=0),1,0)</f>
        <v>0</v>
      </c>
      <c r="O183" s="10">
        <f t="shared" si="25"/>
        <v>0</v>
      </c>
      <c r="P183" s="10">
        <f>K182</f>
        <v>1</v>
      </c>
      <c r="Q183" s="10">
        <f>IF(AND(M183&lt;M182,N183=0,K182=0),1,0)</f>
        <v>0</v>
      </c>
      <c r="R183" s="10">
        <f t="shared" si="26"/>
        <v>3</v>
      </c>
      <c r="S183" s="10">
        <f>M182</f>
        <v>4</v>
      </c>
      <c r="T183" s="10">
        <f t="shared" si="27"/>
        <v>1</v>
      </c>
      <c r="U183" s="10">
        <f t="shared" si="28"/>
        <v>-1</v>
      </c>
      <c r="V183" s="485"/>
    </row>
    <row r="184" spans="1:22" ht="15.75" customHeight="1" x14ac:dyDescent="0.25">
      <c r="A184" s="9">
        <f t="shared" ref="A184:A193" si="33">A183</f>
        <v>12</v>
      </c>
      <c r="B184" s="13">
        <v>92</v>
      </c>
      <c r="C184" s="486" t="str">
        <f>IFERROR(VLOOKUP(B184,rozpis_tisk!$A$2:$C$178,2,0),"")</f>
        <v xml:space="preserve">HC Benátky n Jizerou B </v>
      </c>
      <c r="D184" s="488" t="str">
        <f>IFERROR(VLOOKUP(B184,rozpis_tisk!$A$2:$C$178,3,0),"")</f>
        <v>HC Poděbrady</v>
      </c>
      <c r="E184" s="13" t="str">
        <f>IFERROR(VLOOKUP(B184,rozpis_tisk!$A$3:$C$202,2,0),"")</f>
        <v xml:space="preserve">HC Benátky n Jizerou B </v>
      </c>
      <c r="F184" s="26" t="s">
        <v>54</v>
      </c>
      <c r="G184" s="392">
        <v>1</v>
      </c>
      <c r="H184" s="453">
        <v>0</v>
      </c>
      <c r="I184" s="453">
        <v>1</v>
      </c>
      <c r="J184" s="453">
        <v>1</v>
      </c>
      <c r="K184" s="453"/>
      <c r="M184" s="10">
        <f t="shared" si="31"/>
        <v>2</v>
      </c>
      <c r="N184" s="10">
        <f>IF(AND(M184&gt;M185,K184=0),1,0)</f>
        <v>0</v>
      </c>
      <c r="O184" s="10">
        <f t="shared" si="25"/>
        <v>0</v>
      </c>
      <c r="P184" s="10">
        <f>K185</f>
        <v>0</v>
      </c>
      <c r="Q184" s="10">
        <f>IF(AND(M184&lt;M185,P184=0,K184=0),1,0)</f>
        <v>1</v>
      </c>
      <c r="R184" s="10">
        <f t="shared" si="26"/>
        <v>2</v>
      </c>
      <c r="S184" s="10">
        <f>M185</f>
        <v>5</v>
      </c>
      <c r="T184" s="10">
        <f t="shared" si="27"/>
        <v>0</v>
      </c>
      <c r="U184" s="10">
        <f t="shared" si="28"/>
        <v>-3</v>
      </c>
      <c r="V184" s="485" t="str">
        <f t="shared" si="24"/>
        <v/>
      </c>
    </row>
    <row r="185" spans="1:22" ht="15.75" customHeight="1" thickBot="1" x14ac:dyDescent="0.3">
      <c r="A185" s="9">
        <f t="shared" si="33"/>
        <v>12</v>
      </c>
      <c r="B185" s="9">
        <f>B184</f>
        <v>92</v>
      </c>
      <c r="C185" s="487"/>
      <c r="D185" s="489"/>
      <c r="E185" s="9" t="str">
        <f>IFERROR(VLOOKUP(B185,rozpis_tisk!$A$3:$C$202,3,0),"")</f>
        <v>HC Poděbrady</v>
      </c>
      <c r="F185" s="9" t="s">
        <v>55</v>
      </c>
      <c r="G185" s="36">
        <v>1</v>
      </c>
      <c r="H185" s="452">
        <v>2</v>
      </c>
      <c r="I185" s="452">
        <v>1</v>
      </c>
      <c r="J185" s="452">
        <v>2</v>
      </c>
      <c r="K185" s="452"/>
      <c r="M185" s="10">
        <f t="shared" si="31"/>
        <v>5</v>
      </c>
      <c r="N185" s="10">
        <f>IF(AND(M185&gt;M184,K185=0),1,0)</f>
        <v>1</v>
      </c>
      <c r="O185" s="10">
        <f t="shared" si="25"/>
        <v>0</v>
      </c>
      <c r="P185" s="10">
        <f>K184</f>
        <v>0</v>
      </c>
      <c r="Q185" s="10">
        <f>IF(AND(M185&lt;M184,N185=0,K184=0),1,0)</f>
        <v>0</v>
      </c>
      <c r="R185" s="10">
        <f t="shared" si="26"/>
        <v>5</v>
      </c>
      <c r="S185" s="10">
        <f>M184</f>
        <v>2</v>
      </c>
      <c r="T185" s="10">
        <f t="shared" si="27"/>
        <v>3</v>
      </c>
      <c r="U185" s="10">
        <f t="shared" si="28"/>
        <v>3</v>
      </c>
      <c r="V185" s="485"/>
    </row>
    <row r="186" spans="1:22" ht="15.75" customHeight="1" x14ac:dyDescent="0.25">
      <c r="A186" s="9">
        <f t="shared" si="33"/>
        <v>12</v>
      </c>
      <c r="B186" s="13">
        <v>93</v>
      </c>
      <c r="C186" s="486" t="str">
        <f>IFERROR(VLOOKUP(B186,rozpis_tisk!$A$2:$C$178,2,0),"")</f>
        <v>HC Žabonosy</v>
      </c>
      <c r="D186" s="488" t="str">
        <f>IFERROR(VLOOKUP(B186,rozpis_tisk!$A$2:$C$178,3,0),"")</f>
        <v>HC Rytíři Vlašim</v>
      </c>
      <c r="E186" s="13" t="str">
        <f>IFERROR(VLOOKUP(B186,rozpis_tisk!$A$3:$C$202,2,0),"")</f>
        <v>HC Žabonosy</v>
      </c>
      <c r="F186" s="26" t="s">
        <v>54</v>
      </c>
      <c r="G186" s="392">
        <v>1</v>
      </c>
      <c r="H186" s="453">
        <v>0</v>
      </c>
      <c r="I186" s="453">
        <v>0</v>
      </c>
      <c r="J186" s="453">
        <v>4</v>
      </c>
      <c r="K186" s="453">
        <v>1</v>
      </c>
      <c r="M186" s="10">
        <f t="shared" si="31"/>
        <v>5</v>
      </c>
      <c r="N186" s="10">
        <f>IF(AND(M186&gt;M187,K186=0),1,0)</f>
        <v>0</v>
      </c>
      <c r="O186" s="10">
        <f t="shared" si="25"/>
        <v>1</v>
      </c>
      <c r="P186" s="10">
        <f>K187</f>
        <v>0</v>
      </c>
      <c r="Q186" s="10">
        <f>IF(AND(M186&lt;M187,P186=0,K186=0),1,0)</f>
        <v>0</v>
      </c>
      <c r="R186" s="10">
        <f t="shared" si="26"/>
        <v>5</v>
      </c>
      <c r="S186" s="10">
        <f>M187</f>
        <v>4</v>
      </c>
      <c r="T186" s="10">
        <f t="shared" si="27"/>
        <v>2</v>
      </c>
      <c r="U186" s="10">
        <f t="shared" si="28"/>
        <v>1</v>
      </c>
      <c r="V186" s="485" t="str">
        <f t="shared" si="24"/>
        <v/>
      </c>
    </row>
    <row r="187" spans="1:22" ht="15.75" customHeight="1" thickBot="1" x14ac:dyDescent="0.3">
      <c r="A187" s="9">
        <f t="shared" si="33"/>
        <v>12</v>
      </c>
      <c r="B187" s="9">
        <f>B186</f>
        <v>93</v>
      </c>
      <c r="C187" s="487"/>
      <c r="D187" s="489"/>
      <c r="E187" s="9" t="str">
        <f>IFERROR(VLOOKUP(B187,rozpis_tisk!$A$3:$C$202,3,0),"")</f>
        <v>HC Rytíři Vlašim</v>
      </c>
      <c r="F187" s="9" t="s">
        <v>55</v>
      </c>
      <c r="G187" s="36">
        <v>1</v>
      </c>
      <c r="H187" s="452">
        <v>1</v>
      </c>
      <c r="I187" s="452">
        <v>2</v>
      </c>
      <c r="J187" s="452">
        <v>1</v>
      </c>
      <c r="K187" s="452"/>
      <c r="M187" s="10">
        <f t="shared" si="31"/>
        <v>4</v>
      </c>
      <c r="N187" s="10">
        <f>IF(AND(M187&gt;M186,K187=0),1,0)</f>
        <v>0</v>
      </c>
      <c r="O187" s="10">
        <f t="shared" si="25"/>
        <v>0</v>
      </c>
      <c r="P187" s="10">
        <f>K186</f>
        <v>1</v>
      </c>
      <c r="Q187" s="10">
        <f>IF(AND(M187&lt;M186,N187=0,K186=0),1,0)</f>
        <v>0</v>
      </c>
      <c r="R187" s="10">
        <f t="shared" si="26"/>
        <v>4</v>
      </c>
      <c r="S187" s="10">
        <f>M186</f>
        <v>5</v>
      </c>
      <c r="T187" s="10">
        <f t="shared" si="27"/>
        <v>1</v>
      </c>
      <c r="U187" s="10">
        <f t="shared" si="28"/>
        <v>-1</v>
      </c>
      <c r="V187" s="485"/>
    </row>
    <row r="188" spans="1:22" ht="15.75" customHeight="1" x14ac:dyDescent="0.25">
      <c r="A188" s="9">
        <f t="shared" si="33"/>
        <v>12</v>
      </c>
      <c r="B188" s="13">
        <v>94</v>
      </c>
      <c r="C188" s="486" t="str">
        <f>IFERROR(VLOOKUP(B188,rozpis_tisk!$A$2:$C$178,2,0),"")</f>
        <v>SK Sršni Kutná Hora</v>
      </c>
      <c r="D188" s="488" t="str">
        <f>IFERROR(VLOOKUP(B188,rozpis_tisk!$A$2:$C$178,3,0),"")</f>
        <v>HC Čáslav</v>
      </c>
      <c r="E188" s="13" t="str">
        <f>IFERROR(VLOOKUP(B188,rozpis_tisk!$A$3:$C$202,2,0),"")</f>
        <v>SK Sršni Kutná Hora</v>
      </c>
      <c r="F188" s="26" t="s">
        <v>54</v>
      </c>
      <c r="G188" s="392">
        <v>1</v>
      </c>
      <c r="H188" s="453">
        <v>0</v>
      </c>
      <c r="I188" s="453">
        <v>1</v>
      </c>
      <c r="J188" s="453">
        <v>1</v>
      </c>
      <c r="K188" s="453"/>
      <c r="M188" s="10">
        <f t="shared" si="31"/>
        <v>2</v>
      </c>
      <c r="N188" s="10">
        <f>IF(AND(M188&gt;M189,K188=0),1,0)</f>
        <v>1</v>
      </c>
      <c r="O188" s="10">
        <f t="shared" si="25"/>
        <v>0</v>
      </c>
      <c r="P188" s="10">
        <f>K189</f>
        <v>0</v>
      </c>
      <c r="Q188" s="10">
        <f>IF(AND(M188&lt;M189,P188=0,K188=0),1,0)</f>
        <v>0</v>
      </c>
      <c r="R188" s="10">
        <f t="shared" si="26"/>
        <v>2</v>
      </c>
      <c r="S188" s="10">
        <f>M189</f>
        <v>1</v>
      </c>
      <c r="T188" s="10">
        <f t="shared" si="27"/>
        <v>3</v>
      </c>
      <c r="U188" s="10">
        <f t="shared" si="28"/>
        <v>1</v>
      </c>
      <c r="V188" s="485" t="str">
        <f t="shared" si="24"/>
        <v/>
      </c>
    </row>
    <row r="189" spans="1:22" ht="15.75" customHeight="1" thickBot="1" x14ac:dyDescent="0.3">
      <c r="A189" s="9">
        <f t="shared" si="33"/>
        <v>12</v>
      </c>
      <c r="B189" s="9">
        <f>B188</f>
        <v>94</v>
      </c>
      <c r="C189" s="487"/>
      <c r="D189" s="489"/>
      <c r="E189" s="9" t="str">
        <f>IFERROR(VLOOKUP(B189,rozpis_tisk!$A$3:$C$202,3,0),"")</f>
        <v>HC Čáslav</v>
      </c>
      <c r="F189" s="9" t="s">
        <v>55</v>
      </c>
      <c r="G189" s="36">
        <v>1</v>
      </c>
      <c r="H189" s="452">
        <v>0</v>
      </c>
      <c r="I189" s="452">
        <v>1</v>
      </c>
      <c r="J189" s="452">
        <v>0</v>
      </c>
      <c r="K189" s="452"/>
      <c r="M189" s="10">
        <f t="shared" si="31"/>
        <v>1</v>
      </c>
      <c r="N189" s="10">
        <f>IF(AND(M189&gt;M188,K189=0),1,0)</f>
        <v>0</v>
      </c>
      <c r="O189" s="10">
        <f t="shared" si="25"/>
        <v>0</v>
      </c>
      <c r="P189" s="10">
        <f>K188</f>
        <v>0</v>
      </c>
      <c r="Q189" s="10">
        <f>IF(AND(M189&lt;M188,N189=0,K188=0),1,0)</f>
        <v>1</v>
      </c>
      <c r="R189" s="10">
        <f t="shared" si="26"/>
        <v>1</v>
      </c>
      <c r="S189" s="10">
        <f>M188</f>
        <v>2</v>
      </c>
      <c r="T189" s="10">
        <f t="shared" si="27"/>
        <v>0</v>
      </c>
      <c r="U189" s="10">
        <f t="shared" si="28"/>
        <v>-1</v>
      </c>
      <c r="V189" s="485"/>
    </row>
    <row r="190" spans="1:22" ht="15.75" customHeight="1" x14ac:dyDescent="0.25">
      <c r="A190" s="9">
        <f t="shared" si="33"/>
        <v>12</v>
      </c>
      <c r="B190" s="13">
        <v>95</v>
      </c>
      <c r="C190" s="486" t="str">
        <f>IFERROR(VLOOKUP(B190,rozpis_tisk!$A$2:$C$178,2,0),"")</f>
        <v>BK Mladá Boleslav B</v>
      </c>
      <c r="D190" s="488" t="str">
        <f>IFERROR(VLOOKUP(B190,rozpis_tisk!$A$2:$C$178,3,0),"")</f>
        <v>HC LEV Benešov</v>
      </c>
      <c r="E190" s="13" t="str">
        <f>IFERROR(VLOOKUP(B190,rozpis_tisk!$A$3:$C$202,2,0),"")</f>
        <v>BK Mladá Boleslav B</v>
      </c>
      <c r="F190" s="26" t="s">
        <v>54</v>
      </c>
      <c r="G190" s="392">
        <v>1</v>
      </c>
      <c r="H190" s="453">
        <v>1</v>
      </c>
      <c r="I190" s="453">
        <v>0</v>
      </c>
      <c r="J190" s="453">
        <v>2</v>
      </c>
      <c r="K190" s="453"/>
      <c r="M190" s="10">
        <f t="shared" si="31"/>
        <v>3</v>
      </c>
      <c r="N190" s="10">
        <f>IF(AND(M190&gt;M191,K190=0),1,0)</f>
        <v>0</v>
      </c>
      <c r="O190" s="10">
        <f t="shared" si="25"/>
        <v>0</v>
      </c>
      <c r="P190" s="10">
        <f>K191</f>
        <v>0</v>
      </c>
      <c r="Q190" s="10">
        <f>IF(AND(M190&lt;M191,P190=0,K190=0),1,0)</f>
        <v>1</v>
      </c>
      <c r="R190" s="10">
        <f t="shared" si="26"/>
        <v>3</v>
      </c>
      <c r="S190" s="10">
        <f>M191</f>
        <v>6</v>
      </c>
      <c r="T190" s="10">
        <f t="shared" si="27"/>
        <v>0</v>
      </c>
      <c r="U190" s="10">
        <f t="shared" si="28"/>
        <v>-3</v>
      </c>
      <c r="V190" s="485" t="str">
        <f t="shared" si="24"/>
        <v/>
      </c>
    </row>
    <row r="191" spans="1:22" ht="15.75" customHeight="1" thickBot="1" x14ac:dyDescent="0.3">
      <c r="A191" s="9">
        <f t="shared" si="33"/>
        <v>12</v>
      </c>
      <c r="B191" s="9">
        <f>B190</f>
        <v>95</v>
      </c>
      <c r="C191" s="487"/>
      <c r="D191" s="489"/>
      <c r="E191" s="9" t="str">
        <f>IFERROR(VLOOKUP(B191,rozpis_tisk!$A$3:$C$202,3,0),"")</f>
        <v>HC LEV Benešov</v>
      </c>
      <c r="F191" s="9" t="s">
        <v>55</v>
      </c>
      <c r="G191" s="36">
        <v>1</v>
      </c>
      <c r="H191" s="452">
        <v>3</v>
      </c>
      <c r="I191" s="452">
        <v>0</v>
      </c>
      <c r="J191" s="452">
        <v>3</v>
      </c>
      <c r="K191" s="452"/>
      <c r="M191" s="10">
        <f t="shared" si="31"/>
        <v>6</v>
      </c>
      <c r="N191" s="10">
        <f>IF(AND(M191&gt;M190,K191=0),1,0)</f>
        <v>1</v>
      </c>
      <c r="O191" s="10">
        <f t="shared" si="25"/>
        <v>0</v>
      </c>
      <c r="P191" s="10">
        <f>K190</f>
        <v>0</v>
      </c>
      <c r="Q191" s="10">
        <f>IF(AND(M191&lt;M190,N191=0,K190=0),1,0)</f>
        <v>0</v>
      </c>
      <c r="R191" s="10">
        <f t="shared" si="26"/>
        <v>6</v>
      </c>
      <c r="S191" s="10">
        <f>M190</f>
        <v>3</v>
      </c>
      <c r="T191" s="10">
        <f t="shared" si="27"/>
        <v>3</v>
      </c>
      <c r="U191" s="10">
        <f t="shared" si="28"/>
        <v>3</v>
      </c>
      <c r="V191" s="485"/>
    </row>
    <row r="192" spans="1:22" ht="15.75" customHeight="1" x14ac:dyDescent="0.25">
      <c r="A192" s="9">
        <f t="shared" si="33"/>
        <v>12</v>
      </c>
      <c r="B192" s="13">
        <v>96</v>
      </c>
      <c r="C192" s="486" t="str">
        <f>IFERROR(VLOOKUP(B192,rozpis_tisk!$A$2:$C$178,2,0),"")</f>
        <v>Flyers Hockey team</v>
      </c>
      <c r="D192" s="488" t="str">
        <f>IFERROR(VLOOKUP(B192,rozpis_tisk!$A$2:$C$178,3,0),"")</f>
        <v>HC Rakovník</v>
      </c>
      <c r="E192" s="13" t="str">
        <f>IFERROR(VLOOKUP(B192,rozpis_tisk!$A$3:$C$202,2,0),"")</f>
        <v>Flyers Hockey team</v>
      </c>
      <c r="F192" s="26" t="s">
        <v>54</v>
      </c>
      <c r="G192" s="392">
        <v>1</v>
      </c>
      <c r="H192" s="453">
        <v>1</v>
      </c>
      <c r="I192" s="453">
        <v>1</v>
      </c>
      <c r="J192" s="453">
        <v>1</v>
      </c>
      <c r="K192" s="453"/>
      <c r="M192" s="10">
        <f t="shared" si="31"/>
        <v>3</v>
      </c>
      <c r="N192" s="10">
        <f>IF(AND(M192&gt;M193,K192=0),1,0)</f>
        <v>0</v>
      </c>
      <c r="O192" s="10">
        <f t="shared" si="25"/>
        <v>0</v>
      </c>
      <c r="P192" s="10">
        <f>K193</f>
        <v>0</v>
      </c>
      <c r="Q192" s="10">
        <f>IF(AND(M192&lt;M193,P192=0,K192=0),1,0)</f>
        <v>1</v>
      </c>
      <c r="R192" s="10">
        <f t="shared" si="26"/>
        <v>3</v>
      </c>
      <c r="S192" s="10">
        <f>M193</f>
        <v>5</v>
      </c>
      <c r="T192" s="10">
        <f t="shared" si="27"/>
        <v>0</v>
      </c>
      <c r="U192" s="10">
        <f t="shared" si="28"/>
        <v>-2</v>
      </c>
      <c r="V192" s="485" t="str">
        <f t="shared" si="24"/>
        <v/>
      </c>
    </row>
    <row r="193" spans="1:22" ht="15.75" customHeight="1" thickBot="1" x14ac:dyDescent="0.3">
      <c r="A193" s="9">
        <f t="shared" si="33"/>
        <v>12</v>
      </c>
      <c r="B193" s="9">
        <f>B192</f>
        <v>96</v>
      </c>
      <c r="C193" s="487"/>
      <c r="D193" s="489"/>
      <c r="E193" s="9" t="str">
        <f>IFERROR(VLOOKUP(B193,rozpis_tisk!$A$3:$C$202,3,0),"")</f>
        <v>HC Rakovník</v>
      </c>
      <c r="F193" s="9" t="s">
        <v>55</v>
      </c>
      <c r="G193" s="36">
        <v>1</v>
      </c>
      <c r="H193" s="452">
        <v>1</v>
      </c>
      <c r="I193" s="452">
        <v>3</v>
      </c>
      <c r="J193" s="452">
        <v>1</v>
      </c>
      <c r="K193" s="452"/>
      <c r="M193" s="10">
        <f t="shared" si="31"/>
        <v>5</v>
      </c>
      <c r="N193" s="10">
        <f>IF(AND(M193&gt;M192,K193=0),1,0)</f>
        <v>1</v>
      </c>
      <c r="O193" s="10">
        <f t="shared" si="25"/>
        <v>0</v>
      </c>
      <c r="P193" s="10">
        <f>K192</f>
        <v>0</v>
      </c>
      <c r="Q193" s="10">
        <f>IF(AND(M193&lt;M192,N193=0,K192=0),1,0)</f>
        <v>0</v>
      </c>
      <c r="R193" s="10">
        <f t="shared" si="26"/>
        <v>5</v>
      </c>
      <c r="S193" s="10">
        <f>M192</f>
        <v>3</v>
      </c>
      <c r="T193" s="10">
        <f t="shared" si="27"/>
        <v>3</v>
      </c>
      <c r="U193" s="10">
        <f t="shared" si="28"/>
        <v>2</v>
      </c>
      <c r="V193" s="485"/>
    </row>
    <row r="194" spans="1:22" ht="15.75" customHeight="1" x14ac:dyDescent="0.25">
      <c r="A194" s="9">
        <v>13</v>
      </c>
      <c r="B194" s="13">
        <v>97</v>
      </c>
      <c r="C194" s="486" t="str">
        <f>IFERROR(VLOOKUP(B194,rozpis_tisk!$A$2:$C$178,2,0),"")</f>
        <v>HC Junior Mělník</v>
      </c>
      <c r="D194" s="488" t="str">
        <f>IFERROR(VLOOKUP(B194,rozpis_tisk!$A$2:$C$178,3,0),"")</f>
        <v>HC Berounští Medvědi</v>
      </c>
      <c r="E194" s="13" t="str">
        <f>IFERROR(VLOOKUP(B194,rozpis_tisk!$A$3:$C$202,2,0),"")</f>
        <v>HC Junior Mělník</v>
      </c>
      <c r="F194" s="26" t="s">
        <v>54</v>
      </c>
      <c r="G194" s="392">
        <v>1</v>
      </c>
      <c r="H194" s="453">
        <v>0</v>
      </c>
      <c r="I194" s="453">
        <v>1</v>
      </c>
      <c r="J194" s="453">
        <v>0</v>
      </c>
      <c r="K194" s="453">
        <v>1</v>
      </c>
      <c r="M194" s="10">
        <f>IF(L194=1,5,H194+I194+J194+K194)</f>
        <v>2</v>
      </c>
      <c r="N194" s="10">
        <f>IF(AND(M194&gt;M195,K194=0),1,0)</f>
        <v>0</v>
      </c>
      <c r="O194" s="10">
        <f t="shared" si="25"/>
        <v>1</v>
      </c>
      <c r="P194" s="10">
        <f>K195</f>
        <v>0</v>
      </c>
      <c r="Q194" s="10">
        <f>IF(AND(M194&lt;M195,P194=0,K194=0),1,0)</f>
        <v>0</v>
      </c>
      <c r="R194" s="10">
        <f t="shared" si="26"/>
        <v>2</v>
      </c>
      <c r="S194" s="10">
        <f>M195</f>
        <v>1</v>
      </c>
      <c r="T194" s="10">
        <f t="shared" si="27"/>
        <v>2</v>
      </c>
      <c r="U194" s="10">
        <f t="shared" si="28"/>
        <v>1</v>
      </c>
      <c r="V194" s="485" t="str">
        <f t="shared" ref="V194:V256" si="34">IF(M194=M195,"Dopiš SN","")</f>
        <v/>
      </c>
    </row>
    <row r="195" spans="1:22" ht="15.75" customHeight="1" thickBot="1" x14ac:dyDescent="0.3">
      <c r="A195" s="9">
        <f>A194</f>
        <v>13</v>
      </c>
      <c r="B195" s="9">
        <f>B194</f>
        <v>97</v>
      </c>
      <c r="C195" s="487"/>
      <c r="D195" s="489"/>
      <c r="E195" s="9" t="str">
        <f>IFERROR(VLOOKUP(B195,rozpis_tisk!$A$3:$C$202,3,0),"")</f>
        <v>HC Berounští Medvědi</v>
      </c>
      <c r="F195" s="9" t="s">
        <v>55</v>
      </c>
      <c r="G195" s="36">
        <v>1</v>
      </c>
      <c r="H195" s="452">
        <v>1</v>
      </c>
      <c r="I195" s="452">
        <v>0</v>
      </c>
      <c r="J195" s="452">
        <v>0</v>
      </c>
      <c r="K195" s="452"/>
      <c r="M195" s="10">
        <f>IF(L195=1,5,H195+I195+J195+K195)</f>
        <v>1</v>
      </c>
      <c r="N195" s="10">
        <f>IF(AND(M195&gt;M194,K195=0),1,0)</f>
        <v>0</v>
      </c>
      <c r="O195" s="10">
        <f t="shared" si="25"/>
        <v>0</v>
      </c>
      <c r="P195" s="10">
        <f>K194</f>
        <v>1</v>
      </c>
      <c r="Q195" s="10">
        <f>IF(AND(M195&lt;M194,N195=0,K194=0),1,0)</f>
        <v>0</v>
      </c>
      <c r="R195" s="10">
        <f t="shared" si="26"/>
        <v>1</v>
      </c>
      <c r="S195" s="10">
        <f>M194</f>
        <v>2</v>
      </c>
      <c r="T195" s="10">
        <f t="shared" si="27"/>
        <v>1</v>
      </c>
      <c r="U195" s="10">
        <f t="shared" si="28"/>
        <v>-1</v>
      </c>
      <c r="V195" s="485"/>
    </row>
    <row r="196" spans="1:22" ht="15.75" customHeight="1" x14ac:dyDescent="0.25">
      <c r="A196" s="9">
        <f t="shared" ref="A196:A205" si="35">A195</f>
        <v>13</v>
      </c>
      <c r="B196" s="13">
        <v>98</v>
      </c>
      <c r="C196" s="486" t="str">
        <f>IFERROR(VLOOKUP(B196,rozpis_tisk!$A$2:$C$178,2,0),"")</f>
        <v>HK LEV Slaný</v>
      </c>
      <c r="D196" s="488" t="str">
        <f>IFERROR(VLOOKUP(B196,rozpis_tisk!$A$2:$C$178,3,0),"")</f>
        <v xml:space="preserve">HC Hvězda Praha </v>
      </c>
      <c r="E196" s="13" t="str">
        <f>IFERROR(VLOOKUP(B196,rozpis_tisk!$A$3:$C$202,2,0),"")</f>
        <v>HK LEV Slaný</v>
      </c>
      <c r="F196" s="26" t="s">
        <v>54</v>
      </c>
      <c r="G196" s="392">
        <v>1</v>
      </c>
      <c r="H196" s="453">
        <v>0</v>
      </c>
      <c r="I196" s="453">
        <v>2</v>
      </c>
      <c r="J196" s="453">
        <v>3</v>
      </c>
      <c r="K196" s="453"/>
      <c r="M196" s="10">
        <f>IF(L196=1,5,H196+I196+J196+K196)</f>
        <v>5</v>
      </c>
      <c r="N196" s="10">
        <f>IF(AND(M196&gt;M197,K196=0),1,0)</f>
        <v>0</v>
      </c>
      <c r="O196" s="10">
        <f t="shared" ref="O196:O259" si="36">K196</f>
        <v>0</v>
      </c>
      <c r="P196" s="10">
        <f>K197</f>
        <v>0</v>
      </c>
      <c r="Q196" s="10">
        <f>IF(AND(M196&lt;M197,P196=0,K196=0),1,0)</f>
        <v>1</v>
      </c>
      <c r="R196" s="10">
        <f t="shared" ref="R196:R259" si="37">M196</f>
        <v>5</v>
      </c>
      <c r="S196" s="10">
        <f>M197</f>
        <v>8</v>
      </c>
      <c r="T196" s="10">
        <f t="shared" ref="T196:T259" si="38">N196*3+O196*2+P196*1+Q196*0</f>
        <v>0</v>
      </c>
      <c r="U196" s="10">
        <f t="shared" ref="U196:U259" si="39">R196-S196</f>
        <v>-3</v>
      </c>
      <c r="V196" s="485" t="str">
        <f t="shared" si="34"/>
        <v/>
      </c>
    </row>
    <row r="197" spans="1:22" ht="15.75" customHeight="1" thickBot="1" x14ac:dyDescent="0.3">
      <c r="A197" s="9">
        <f t="shared" si="35"/>
        <v>13</v>
      </c>
      <c r="B197" s="9">
        <f>B196</f>
        <v>98</v>
      </c>
      <c r="C197" s="487"/>
      <c r="D197" s="489"/>
      <c r="E197" s="9" t="str">
        <f>IFERROR(VLOOKUP(B197,rozpis_tisk!$A$3:$C$202,3,0),"")</f>
        <v xml:space="preserve">HC Hvězda Praha </v>
      </c>
      <c r="F197" s="9" t="s">
        <v>55</v>
      </c>
      <c r="G197" s="36">
        <v>1</v>
      </c>
      <c r="H197" s="452">
        <v>1</v>
      </c>
      <c r="I197" s="452">
        <v>3</v>
      </c>
      <c r="J197" s="452">
        <v>4</v>
      </c>
      <c r="K197" s="452"/>
      <c r="M197" s="10">
        <f t="shared" ref="M197:M259" si="40">IF(L197=1,5,H197+I197+J197+K197)</f>
        <v>8</v>
      </c>
      <c r="N197" s="10">
        <f>IF(AND(M197&gt;M196,K197=0),1,0)</f>
        <v>1</v>
      </c>
      <c r="O197" s="10">
        <f t="shared" si="36"/>
        <v>0</v>
      </c>
      <c r="P197" s="10">
        <f>K196</f>
        <v>0</v>
      </c>
      <c r="Q197" s="10">
        <f>IF(AND(M197&lt;M196,N197=0,K196=0),1,0)</f>
        <v>0</v>
      </c>
      <c r="R197" s="10">
        <f t="shared" si="37"/>
        <v>8</v>
      </c>
      <c r="S197" s="10">
        <f>M196</f>
        <v>5</v>
      </c>
      <c r="T197" s="10">
        <f t="shared" si="38"/>
        <v>3</v>
      </c>
      <c r="U197" s="10">
        <f t="shared" si="39"/>
        <v>3</v>
      </c>
      <c r="V197" s="485"/>
    </row>
    <row r="198" spans="1:22" ht="15.75" customHeight="1" x14ac:dyDescent="0.25">
      <c r="A198" s="9">
        <f t="shared" si="35"/>
        <v>13</v>
      </c>
      <c r="B198" s="13">
        <v>99</v>
      </c>
      <c r="C198" s="486" t="str">
        <f>IFERROR(VLOOKUP(B198,rozpis_tisk!$A$2:$C$178,2,0),"")</f>
        <v>HC Rakovník</v>
      </c>
      <c r="D198" s="488" t="str">
        <f>IFERROR(VLOOKUP(B198,rozpis_tisk!$A$2:$C$178,3,0),"")</f>
        <v>SK Černošice</v>
      </c>
      <c r="E198" s="13" t="str">
        <f>IFERROR(VLOOKUP(B198,rozpis_tisk!$A$3:$C$202,2,0),"")</f>
        <v>HC Rakovník</v>
      </c>
      <c r="F198" s="26" t="s">
        <v>54</v>
      </c>
      <c r="G198" s="392">
        <v>1</v>
      </c>
      <c r="H198" s="453">
        <v>2</v>
      </c>
      <c r="I198" s="453">
        <v>1</v>
      </c>
      <c r="J198" s="453">
        <v>1</v>
      </c>
      <c r="K198" s="453"/>
      <c r="M198" s="10">
        <f t="shared" si="40"/>
        <v>4</v>
      </c>
      <c r="N198" s="10">
        <f>IF(AND(M198&gt;M199,K198=0),1,0)</f>
        <v>1</v>
      </c>
      <c r="O198" s="10">
        <f t="shared" si="36"/>
        <v>0</v>
      </c>
      <c r="P198" s="10">
        <f>K199</f>
        <v>0</v>
      </c>
      <c r="Q198" s="10">
        <f>IF(AND(M198&lt;M199,P198=0,K198=0),1,0)</f>
        <v>0</v>
      </c>
      <c r="R198" s="10">
        <f t="shared" si="37"/>
        <v>4</v>
      </c>
      <c r="S198" s="10">
        <f>M199</f>
        <v>3</v>
      </c>
      <c r="T198" s="10">
        <f t="shared" si="38"/>
        <v>3</v>
      </c>
      <c r="U198" s="10">
        <f t="shared" si="39"/>
        <v>1</v>
      </c>
      <c r="V198" s="485" t="str">
        <f t="shared" si="34"/>
        <v/>
      </c>
    </row>
    <row r="199" spans="1:22" ht="15.75" customHeight="1" thickBot="1" x14ac:dyDescent="0.3">
      <c r="A199" s="9">
        <f t="shared" si="35"/>
        <v>13</v>
      </c>
      <c r="B199" s="9">
        <f>B198</f>
        <v>99</v>
      </c>
      <c r="C199" s="487"/>
      <c r="D199" s="489"/>
      <c r="E199" s="9" t="str">
        <f>IFERROR(VLOOKUP(B199,rozpis_tisk!$A$3:$C$202,3,0),"")</f>
        <v>SK Černošice</v>
      </c>
      <c r="F199" s="9" t="s">
        <v>55</v>
      </c>
      <c r="G199" s="36">
        <v>1</v>
      </c>
      <c r="H199" s="452">
        <v>0</v>
      </c>
      <c r="I199" s="452">
        <v>1</v>
      </c>
      <c r="J199" s="452">
        <v>2</v>
      </c>
      <c r="K199" s="452"/>
      <c r="M199" s="10">
        <f t="shared" si="40"/>
        <v>3</v>
      </c>
      <c r="N199" s="10">
        <f>IF(AND(M199&gt;M198,K199=0),1,0)</f>
        <v>0</v>
      </c>
      <c r="O199" s="10">
        <f t="shared" si="36"/>
        <v>0</v>
      </c>
      <c r="P199" s="10">
        <f>K198</f>
        <v>0</v>
      </c>
      <c r="Q199" s="10">
        <f>IF(AND(M199&lt;M198,N199=0,K198=0),1,0)</f>
        <v>1</v>
      </c>
      <c r="R199" s="10">
        <f t="shared" si="37"/>
        <v>3</v>
      </c>
      <c r="S199" s="10">
        <f>M198</f>
        <v>4</v>
      </c>
      <c r="T199" s="10">
        <f t="shared" si="38"/>
        <v>0</v>
      </c>
      <c r="U199" s="10">
        <f t="shared" si="39"/>
        <v>-1</v>
      </c>
      <c r="V199" s="485"/>
    </row>
    <row r="200" spans="1:22" ht="15.75" customHeight="1" x14ac:dyDescent="0.25">
      <c r="A200" s="9">
        <v>13</v>
      </c>
      <c r="B200" s="13">
        <v>100</v>
      </c>
      <c r="C200" s="486" t="str">
        <f>IFERROR(VLOOKUP(B200,rozpis_tisk!$A$2:$C$178,2,0),"")</f>
        <v>BK Mladá Boleslav B</v>
      </c>
      <c r="D200" s="488" t="str">
        <f>IFERROR(VLOOKUP(B200,rozpis_tisk!$A$2:$C$178,3,0),"")</f>
        <v xml:space="preserve">HC Benátky n Jizerou B </v>
      </c>
      <c r="E200" s="13" t="str">
        <f>IFERROR(VLOOKUP(B200,rozpis_tisk!$A$3:$C$202,2,0),"")</f>
        <v>BK Mladá Boleslav B</v>
      </c>
      <c r="F200" s="26" t="s">
        <v>54</v>
      </c>
      <c r="G200" s="392">
        <v>1</v>
      </c>
      <c r="H200" s="453">
        <v>3</v>
      </c>
      <c r="I200" s="453">
        <v>0</v>
      </c>
      <c r="J200" s="453">
        <v>2</v>
      </c>
      <c r="K200" s="453"/>
      <c r="M200" s="10">
        <f t="shared" si="40"/>
        <v>5</v>
      </c>
      <c r="N200" s="10">
        <f>IF(AND(M200&gt;M201,K200=0),1,0)</f>
        <v>1</v>
      </c>
      <c r="O200" s="10">
        <f t="shared" si="36"/>
        <v>0</v>
      </c>
      <c r="P200" s="10">
        <f>K201</f>
        <v>0</v>
      </c>
      <c r="Q200" s="10">
        <f>IF(AND(M200&lt;M201,P200=0,K200=0),1,0)</f>
        <v>0</v>
      </c>
      <c r="R200" s="10">
        <f t="shared" si="37"/>
        <v>5</v>
      </c>
      <c r="S200" s="10">
        <f>M201</f>
        <v>1</v>
      </c>
      <c r="T200" s="10">
        <f t="shared" si="38"/>
        <v>3</v>
      </c>
      <c r="U200" s="10">
        <f t="shared" si="39"/>
        <v>4</v>
      </c>
      <c r="V200" s="485" t="str">
        <f t="shared" si="34"/>
        <v/>
      </c>
    </row>
    <row r="201" spans="1:22" ht="15.75" customHeight="1" thickBot="1" x14ac:dyDescent="0.3">
      <c r="A201" s="9">
        <f t="shared" si="35"/>
        <v>13</v>
      </c>
      <c r="B201" s="9">
        <f>B200</f>
        <v>100</v>
      </c>
      <c r="C201" s="487"/>
      <c r="D201" s="489"/>
      <c r="E201" s="9" t="str">
        <f>IFERROR(VLOOKUP(B201,rozpis_tisk!$A$3:$C$202,3,0),"")</f>
        <v xml:space="preserve">HC Benátky n Jizerou B </v>
      </c>
      <c r="F201" s="9" t="s">
        <v>55</v>
      </c>
      <c r="G201" s="36">
        <v>1</v>
      </c>
      <c r="H201" s="452">
        <v>0</v>
      </c>
      <c r="I201" s="452">
        <v>0</v>
      </c>
      <c r="J201" s="452">
        <v>1</v>
      </c>
      <c r="K201" s="452"/>
      <c r="M201" s="10">
        <f t="shared" si="40"/>
        <v>1</v>
      </c>
      <c r="N201" s="10">
        <f>IF(AND(M201&gt;M200,K201=0),1,0)</f>
        <v>0</v>
      </c>
      <c r="O201" s="10">
        <f t="shared" si="36"/>
        <v>0</v>
      </c>
      <c r="P201" s="10">
        <f>K200</f>
        <v>0</v>
      </c>
      <c r="Q201" s="10">
        <f>IF(AND(M201&lt;M200,N201=0,K200=0),1,0)</f>
        <v>1</v>
      </c>
      <c r="R201" s="10">
        <f t="shared" si="37"/>
        <v>1</v>
      </c>
      <c r="S201" s="10">
        <f>M200</f>
        <v>5</v>
      </c>
      <c r="T201" s="10">
        <f t="shared" si="38"/>
        <v>0</v>
      </c>
      <c r="U201" s="10">
        <f t="shared" si="39"/>
        <v>-4</v>
      </c>
      <c r="V201" s="485"/>
    </row>
    <row r="202" spans="1:22" ht="15.75" customHeight="1" x14ac:dyDescent="0.25">
      <c r="A202" s="9">
        <f t="shared" si="35"/>
        <v>13</v>
      </c>
      <c r="B202" s="13">
        <v>101</v>
      </c>
      <c r="C202" s="486" t="str">
        <f>IFERROR(VLOOKUP(B202,rozpis_tisk!$A$2:$C$178,2,0),"")</f>
        <v>HC LEV Benešov</v>
      </c>
      <c r="D202" s="488" t="str">
        <f>IFERROR(VLOOKUP(B202,rozpis_tisk!$A$2:$C$178,3,0),"")</f>
        <v>SK Sršni Kutná Hora</v>
      </c>
      <c r="E202" s="13" t="str">
        <f>IFERROR(VLOOKUP(B202,rozpis_tisk!$A$3:$C$202,2,0),"")</f>
        <v>HC LEV Benešov</v>
      </c>
      <c r="F202" s="26" t="s">
        <v>54</v>
      </c>
      <c r="G202" s="392">
        <v>1</v>
      </c>
      <c r="H202" s="453">
        <v>1</v>
      </c>
      <c r="I202" s="453">
        <v>1</v>
      </c>
      <c r="J202" s="453">
        <v>3</v>
      </c>
      <c r="K202" s="453"/>
      <c r="M202" s="10">
        <f t="shared" si="40"/>
        <v>5</v>
      </c>
      <c r="N202" s="10">
        <f>IF(AND(M202&gt;M203,K202=0),1,0)</f>
        <v>1</v>
      </c>
      <c r="O202" s="10">
        <f t="shared" si="36"/>
        <v>0</v>
      </c>
      <c r="P202" s="10">
        <f>K203</f>
        <v>0</v>
      </c>
      <c r="Q202" s="10">
        <f>IF(AND(M202&lt;M203,P202=0,K202=0),1,0)</f>
        <v>0</v>
      </c>
      <c r="R202" s="10">
        <f t="shared" si="37"/>
        <v>5</v>
      </c>
      <c r="S202" s="10">
        <f>M203</f>
        <v>2</v>
      </c>
      <c r="T202" s="10">
        <f t="shared" si="38"/>
        <v>3</v>
      </c>
      <c r="U202" s="10">
        <f t="shared" si="39"/>
        <v>3</v>
      </c>
      <c r="V202" s="485" t="str">
        <f t="shared" si="34"/>
        <v/>
      </c>
    </row>
    <row r="203" spans="1:22" ht="15.75" customHeight="1" thickBot="1" x14ac:dyDescent="0.3">
      <c r="A203" s="9">
        <f t="shared" si="35"/>
        <v>13</v>
      </c>
      <c r="B203" s="9">
        <f>B202</f>
        <v>101</v>
      </c>
      <c r="C203" s="487"/>
      <c r="D203" s="489"/>
      <c r="E203" s="9" t="str">
        <f>IFERROR(VLOOKUP(B203,rozpis_tisk!$A$3:$C$202,3,0),"")</f>
        <v>SK Sršni Kutná Hora</v>
      </c>
      <c r="F203" s="9" t="s">
        <v>55</v>
      </c>
      <c r="G203" s="36">
        <v>1</v>
      </c>
      <c r="H203" s="452">
        <v>0</v>
      </c>
      <c r="I203" s="452">
        <v>2</v>
      </c>
      <c r="J203" s="452">
        <v>0</v>
      </c>
      <c r="K203" s="452"/>
      <c r="M203" s="10">
        <f t="shared" si="40"/>
        <v>2</v>
      </c>
      <c r="N203" s="10">
        <f>IF(AND(M203&gt;M202,K203=0),1,0)</f>
        <v>0</v>
      </c>
      <c r="O203" s="10">
        <f t="shared" si="36"/>
        <v>0</v>
      </c>
      <c r="P203" s="10">
        <f>K202</f>
        <v>0</v>
      </c>
      <c r="Q203" s="10">
        <f>IF(AND(M203&lt;M202,N203=0,K202=0),1,0)</f>
        <v>1</v>
      </c>
      <c r="R203" s="10">
        <f t="shared" si="37"/>
        <v>2</v>
      </c>
      <c r="S203" s="10">
        <f>M202</f>
        <v>5</v>
      </c>
      <c r="T203" s="10">
        <f t="shared" si="38"/>
        <v>0</v>
      </c>
      <c r="U203" s="10">
        <f t="shared" si="39"/>
        <v>-3</v>
      </c>
      <c r="V203" s="485"/>
    </row>
    <row r="204" spans="1:22" ht="15.75" customHeight="1" x14ac:dyDescent="0.25">
      <c r="A204" s="9">
        <f t="shared" si="35"/>
        <v>13</v>
      </c>
      <c r="B204" s="13">
        <v>102</v>
      </c>
      <c r="C204" s="486" t="str">
        <f>IFERROR(VLOOKUP(B204,rozpis_tisk!$A$2:$C$178,2,0),"")</f>
        <v>HC Čáslav</v>
      </c>
      <c r="D204" s="488" t="str">
        <f>IFERROR(VLOOKUP(B204,rozpis_tisk!$A$2:$C$178,3,0),"")</f>
        <v>HC Žabonosy</v>
      </c>
      <c r="E204" s="13" t="str">
        <f>IFERROR(VLOOKUP(B204,rozpis_tisk!$A$3:$C$202,2,0),"")</f>
        <v>HC Čáslav</v>
      </c>
      <c r="F204" s="26" t="s">
        <v>54</v>
      </c>
      <c r="G204" s="392">
        <v>1</v>
      </c>
      <c r="H204" s="453">
        <v>0</v>
      </c>
      <c r="I204" s="453">
        <v>1</v>
      </c>
      <c r="J204" s="453">
        <v>1</v>
      </c>
      <c r="K204" s="453"/>
      <c r="M204" s="10">
        <f t="shared" si="40"/>
        <v>2</v>
      </c>
      <c r="N204" s="10">
        <f>IF(AND(M204&gt;M205,K204=0),1,0)</f>
        <v>0</v>
      </c>
      <c r="O204" s="10">
        <f t="shared" si="36"/>
        <v>0</v>
      </c>
      <c r="P204" s="10">
        <f>K205</f>
        <v>0</v>
      </c>
      <c r="Q204" s="10">
        <f>IF(AND(M204&lt;M205,P204=0,K204=0),1,0)</f>
        <v>1</v>
      </c>
      <c r="R204" s="10">
        <f t="shared" si="37"/>
        <v>2</v>
      </c>
      <c r="S204" s="10">
        <f>M205</f>
        <v>3</v>
      </c>
      <c r="T204" s="10">
        <f t="shared" si="38"/>
        <v>0</v>
      </c>
      <c r="U204" s="10">
        <f t="shared" si="39"/>
        <v>-1</v>
      </c>
      <c r="V204" s="485" t="str">
        <f t="shared" si="34"/>
        <v/>
      </c>
    </row>
    <row r="205" spans="1:22" ht="15.75" customHeight="1" thickBot="1" x14ac:dyDescent="0.3">
      <c r="A205" s="9">
        <f t="shared" si="35"/>
        <v>13</v>
      </c>
      <c r="B205" s="9">
        <f>B204</f>
        <v>102</v>
      </c>
      <c r="C205" s="487"/>
      <c r="D205" s="489"/>
      <c r="E205" s="9" t="str">
        <f>IFERROR(VLOOKUP(B205,rozpis_tisk!$A$3:$C$202,3,0),"")</f>
        <v>HC Žabonosy</v>
      </c>
      <c r="F205" s="9" t="s">
        <v>55</v>
      </c>
      <c r="G205" s="36">
        <v>1</v>
      </c>
      <c r="H205" s="452">
        <v>1</v>
      </c>
      <c r="I205" s="452">
        <v>1</v>
      </c>
      <c r="J205" s="452">
        <v>1</v>
      </c>
      <c r="K205" s="452"/>
      <c r="M205" s="10">
        <f t="shared" si="40"/>
        <v>3</v>
      </c>
      <c r="N205" s="10">
        <f>IF(AND(M205&gt;M204,K205=0),1,0)</f>
        <v>1</v>
      </c>
      <c r="O205" s="10">
        <f t="shared" si="36"/>
        <v>0</v>
      </c>
      <c r="P205" s="10">
        <f>K204</f>
        <v>0</v>
      </c>
      <c r="Q205" s="10">
        <f>IF(AND(M205&lt;M204,N205=0,K204=0),1,0)</f>
        <v>0</v>
      </c>
      <c r="R205" s="10">
        <f t="shared" si="37"/>
        <v>3</v>
      </c>
      <c r="S205" s="10">
        <f>M204</f>
        <v>2</v>
      </c>
      <c r="T205" s="10">
        <f t="shared" si="38"/>
        <v>3</v>
      </c>
      <c r="U205" s="10">
        <f t="shared" si="39"/>
        <v>1</v>
      </c>
      <c r="V205" s="485"/>
    </row>
    <row r="206" spans="1:22" ht="16.5" customHeight="1" x14ac:dyDescent="0.25">
      <c r="A206" s="9">
        <v>13</v>
      </c>
      <c r="B206" s="13">
        <v>103</v>
      </c>
      <c r="C206" s="486" t="str">
        <f>IFERROR(VLOOKUP(B206,rozpis_tisk!$A$2:$C$178,2,0),"")</f>
        <v>HC Rytíři Vlašim</v>
      </c>
      <c r="D206" s="488" t="str">
        <f>IFERROR(VLOOKUP(B206,rozpis_tisk!$A$2:$C$178,3,0),"")</f>
        <v>HC Poděbrady</v>
      </c>
      <c r="E206" s="13" t="str">
        <f>IFERROR(VLOOKUP(B206,rozpis_tisk!$A$3:$C$202,2,0),"")</f>
        <v>HC Rytíři Vlašim</v>
      </c>
      <c r="F206" s="26" t="s">
        <v>54</v>
      </c>
      <c r="G206" s="392">
        <v>1</v>
      </c>
      <c r="H206" s="453">
        <v>2</v>
      </c>
      <c r="I206" s="453">
        <v>0</v>
      </c>
      <c r="J206" s="453">
        <v>3</v>
      </c>
      <c r="K206" s="453"/>
      <c r="M206" s="10">
        <f t="shared" si="40"/>
        <v>5</v>
      </c>
      <c r="N206" s="10">
        <f>IF(AND(M206&gt;M207,K206=0),1,0)</f>
        <v>1</v>
      </c>
      <c r="O206" s="10">
        <f t="shared" si="36"/>
        <v>0</v>
      </c>
      <c r="P206" s="10">
        <f>K207</f>
        <v>0</v>
      </c>
      <c r="Q206" s="10">
        <f>IF(AND(M206&lt;M207,P206=0,K206=0),1,0)</f>
        <v>0</v>
      </c>
      <c r="R206" s="10">
        <f t="shared" si="37"/>
        <v>5</v>
      </c>
      <c r="S206" s="10">
        <f>M207</f>
        <v>4</v>
      </c>
      <c r="T206" s="10">
        <f t="shared" si="38"/>
        <v>3</v>
      </c>
      <c r="U206" s="10">
        <f t="shared" si="39"/>
        <v>1</v>
      </c>
      <c r="V206" s="485" t="str">
        <f t="shared" si="34"/>
        <v/>
      </c>
    </row>
    <row r="207" spans="1:22" ht="15.75" customHeight="1" thickBot="1" x14ac:dyDescent="0.3">
      <c r="A207" s="9">
        <f>A206</f>
        <v>13</v>
      </c>
      <c r="B207" s="9">
        <f>B206</f>
        <v>103</v>
      </c>
      <c r="C207" s="487"/>
      <c r="D207" s="489"/>
      <c r="E207" s="9" t="str">
        <f>IFERROR(VLOOKUP(B207,rozpis_tisk!$A$3:$C$202,3,0),"")</f>
        <v>HC Poděbrady</v>
      </c>
      <c r="F207" s="9" t="s">
        <v>55</v>
      </c>
      <c r="G207" s="36">
        <v>1</v>
      </c>
      <c r="H207" s="452">
        <v>1</v>
      </c>
      <c r="I207" s="452">
        <v>2</v>
      </c>
      <c r="J207" s="452">
        <v>1</v>
      </c>
      <c r="K207" s="452"/>
      <c r="M207" s="10">
        <f t="shared" si="40"/>
        <v>4</v>
      </c>
      <c r="N207" s="10">
        <f>IF(AND(M207&gt;M206,K207=0),1,0)</f>
        <v>0</v>
      </c>
      <c r="O207" s="10">
        <f t="shared" si="36"/>
        <v>0</v>
      </c>
      <c r="P207" s="10">
        <f>K206</f>
        <v>0</v>
      </c>
      <c r="Q207" s="10">
        <f>IF(AND(M207&lt;M206,N207=0,K206=0),1,0)</f>
        <v>1</v>
      </c>
      <c r="R207" s="10">
        <f t="shared" si="37"/>
        <v>4</v>
      </c>
      <c r="S207" s="10">
        <f>M206</f>
        <v>5</v>
      </c>
      <c r="T207" s="10">
        <f t="shared" si="38"/>
        <v>0</v>
      </c>
      <c r="U207" s="10">
        <f t="shared" si="39"/>
        <v>-1</v>
      </c>
      <c r="V207" s="485"/>
    </row>
    <row r="208" spans="1:22" ht="15.75" x14ac:dyDescent="0.25">
      <c r="A208" s="9">
        <f t="shared" ref="A208:A217" si="41">A207</f>
        <v>13</v>
      </c>
      <c r="B208" s="13">
        <v>104</v>
      </c>
      <c r="C208" s="486" t="str">
        <f>IFERROR(VLOOKUP(B208,rozpis_tisk!$A$2:$C$178,2,0),"")</f>
        <v>Slavoj Velké Popovice</v>
      </c>
      <c r="D208" s="488" t="str">
        <f>IFERROR(VLOOKUP(B208,rozpis_tisk!$A$2:$C$178,3,0),"")</f>
        <v>Flyers Hockey team</v>
      </c>
      <c r="E208" s="13" t="str">
        <f>IFERROR(VLOOKUP(B208,rozpis_tisk!$A$3:$C$202,2,0),"")</f>
        <v>Slavoj Velké Popovice</v>
      </c>
      <c r="F208" s="26" t="s">
        <v>54</v>
      </c>
      <c r="G208" s="392">
        <v>1</v>
      </c>
      <c r="H208" s="453">
        <v>4</v>
      </c>
      <c r="I208" s="453">
        <v>1</v>
      </c>
      <c r="J208" s="453">
        <v>2</v>
      </c>
      <c r="K208" s="453"/>
      <c r="M208" s="10">
        <f t="shared" si="40"/>
        <v>7</v>
      </c>
      <c r="N208" s="10">
        <f>IF(AND(M208&gt;M209,K208=0),1,0)</f>
        <v>1</v>
      </c>
      <c r="O208" s="10">
        <f t="shared" si="36"/>
        <v>0</v>
      </c>
      <c r="P208" s="10">
        <f>K209</f>
        <v>0</v>
      </c>
      <c r="Q208" s="10">
        <f>IF(AND(M208&lt;M209,P208=0,K208=0),1,0)</f>
        <v>0</v>
      </c>
      <c r="R208" s="10">
        <f t="shared" si="37"/>
        <v>7</v>
      </c>
      <c r="S208" s="10">
        <f>M209</f>
        <v>4</v>
      </c>
      <c r="T208" s="10">
        <f t="shared" si="38"/>
        <v>3</v>
      </c>
      <c r="U208" s="10">
        <f t="shared" si="39"/>
        <v>3</v>
      </c>
      <c r="V208" s="485" t="str">
        <f t="shared" si="34"/>
        <v/>
      </c>
    </row>
    <row r="209" spans="1:22" ht="15.75" customHeight="1" thickBot="1" x14ac:dyDescent="0.3">
      <c r="A209" s="9">
        <f t="shared" si="41"/>
        <v>13</v>
      </c>
      <c r="B209" s="9">
        <f>B208</f>
        <v>104</v>
      </c>
      <c r="C209" s="487"/>
      <c r="D209" s="489"/>
      <c r="E209" s="9" t="str">
        <f>IFERROR(VLOOKUP(B209,rozpis_tisk!$A$3:$C$202,3,0),"")</f>
        <v>Flyers Hockey team</v>
      </c>
      <c r="F209" s="9" t="s">
        <v>55</v>
      </c>
      <c r="G209" s="36">
        <v>1</v>
      </c>
      <c r="H209" s="452">
        <v>1</v>
      </c>
      <c r="I209" s="452">
        <v>2</v>
      </c>
      <c r="J209" s="452">
        <v>1</v>
      </c>
      <c r="K209" s="452"/>
      <c r="M209" s="10">
        <f t="shared" si="40"/>
        <v>4</v>
      </c>
      <c r="N209" s="10">
        <f>IF(AND(M209&gt;M208,K209=0),1,0)</f>
        <v>0</v>
      </c>
      <c r="O209" s="10">
        <f t="shared" si="36"/>
        <v>0</v>
      </c>
      <c r="P209" s="10">
        <f>K208</f>
        <v>0</v>
      </c>
      <c r="Q209" s="10">
        <f>IF(AND(M209&lt;M208,N209=0,K208=0),1,0)</f>
        <v>1</v>
      </c>
      <c r="R209" s="10">
        <f t="shared" si="37"/>
        <v>4</v>
      </c>
      <c r="S209" s="10">
        <f>M208</f>
        <v>7</v>
      </c>
      <c r="T209" s="10">
        <f t="shared" si="38"/>
        <v>0</v>
      </c>
      <c r="U209" s="10">
        <f t="shared" si="39"/>
        <v>-3</v>
      </c>
      <c r="V209" s="485"/>
    </row>
    <row r="210" spans="1:22" ht="15.75" customHeight="1" x14ac:dyDescent="0.25">
      <c r="A210" s="9">
        <v>14</v>
      </c>
      <c r="B210" s="13">
        <v>105</v>
      </c>
      <c r="C210" s="486" t="str">
        <f>IFERROR(VLOOKUP(B210,rozpis_tisk!$A$2:$C$178,2,0),"")</f>
        <v>HC Poděbrady</v>
      </c>
      <c r="D210" s="488" t="str">
        <f>IFERROR(VLOOKUP(B210,rozpis_tisk!$A$2:$C$178,3,0),"")</f>
        <v>HC Junior Mělník</v>
      </c>
      <c r="E210" s="13" t="str">
        <f>IFERROR(VLOOKUP(B210,rozpis_tisk!$A$3:$C$202,2,0),"")</f>
        <v>HC Poděbrady</v>
      </c>
      <c r="F210" s="26" t="s">
        <v>54</v>
      </c>
      <c r="G210" s="392">
        <v>1</v>
      </c>
      <c r="H210" s="453">
        <v>0</v>
      </c>
      <c r="I210" s="453">
        <v>4</v>
      </c>
      <c r="J210" s="453">
        <v>1</v>
      </c>
      <c r="K210" s="453"/>
      <c r="M210" s="10">
        <f t="shared" ref="M210:M225" si="42">IF(L210=1,5,H210+I210+J210+K210)</f>
        <v>5</v>
      </c>
      <c r="N210" s="10">
        <f>IF(AND(M210&gt;M211,K210=0),1,0)</f>
        <v>1</v>
      </c>
      <c r="O210" s="10">
        <f t="shared" ref="O210:O225" si="43">K210</f>
        <v>0</v>
      </c>
      <c r="P210" s="10">
        <f>K211</f>
        <v>0</v>
      </c>
      <c r="Q210" s="10">
        <f>IF(AND(M210&lt;M211,P210=0,K210=0),1,0)</f>
        <v>0</v>
      </c>
      <c r="R210" s="10">
        <f t="shared" si="37"/>
        <v>5</v>
      </c>
      <c r="S210" s="10">
        <f>M211</f>
        <v>4</v>
      </c>
      <c r="T210" s="10">
        <f t="shared" si="38"/>
        <v>3</v>
      </c>
      <c r="U210" s="10">
        <f t="shared" si="39"/>
        <v>1</v>
      </c>
      <c r="V210" s="485" t="str">
        <f t="shared" si="34"/>
        <v/>
      </c>
    </row>
    <row r="211" spans="1:22" ht="15.75" customHeight="1" thickBot="1" x14ac:dyDescent="0.3">
      <c r="A211" s="9">
        <f t="shared" si="41"/>
        <v>14</v>
      </c>
      <c r="B211" s="9">
        <f>B210</f>
        <v>105</v>
      </c>
      <c r="C211" s="487"/>
      <c r="D211" s="489"/>
      <c r="E211" s="9" t="str">
        <f>IFERROR(VLOOKUP(B211,rozpis_tisk!$A$3:$C$202,3,0),"")</f>
        <v>HC Junior Mělník</v>
      </c>
      <c r="F211" s="9" t="s">
        <v>55</v>
      </c>
      <c r="G211" s="36">
        <v>1</v>
      </c>
      <c r="H211" s="452">
        <v>2</v>
      </c>
      <c r="I211" s="452">
        <v>2</v>
      </c>
      <c r="J211" s="452">
        <v>0</v>
      </c>
      <c r="K211" s="452"/>
      <c r="M211" s="10">
        <f t="shared" si="42"/>
        <v>4</v>
      </c>
      <c r="N211" s="10">
        <f>IF(AND(M211&gt;M210,K211=0),1,0)</f>
        <v>0</v>
      </c>
      <c r="O211" s="10">
        <f t="shared" si="43"/>
        <v>0</v>
      </c>
      <c r="P211" s="10">
        <f>K210</f>
        <v>0</v>
      </c>
      <c r="Q211" s="10">
        <f>IF(AND(M211&lt;M210,N211=0,K210=0),1,0)</f>
        <v>1</v>
      </c>
      <c r="R211" s="10">
        <f t="shared" si="37"/>
        <v>4</v>
      </c>
      <c r="S211" s="10">
        <f>M210</f>
        <v>5</v>
      </c>
      <c r="T211" s="10">
        <f t="shared" si="38"/>
        <v>0</v>
      </c>
      <c r="U211" s="10">
        <f t="shared" si="39"/>
        <v>-1</v>
      </c>
      <c r="V211" s="485"/>
    </row>
    <row r="212" spans="1:22" ht="15.75" customHeight="1" x14ac:dyDescent="0.25">
      <c r="A212" s="9">
        <v>14</v>
      </c>
      <c r="B212" s="13">
        <v>106</v>
      </c>
      <c r="C212" s="486" t="str">
        <f>IFERROR(VLOOKUP(B212,rozpis_tisk!$A$2:$C$178,2,0),"")</f>
        <v>HC Rytíři Vlašim</v>
      </c>
      <c r="D212" s="488" t="str">
        <f>IFERROR(VLOOKUP(B212,rozpis_tisk!$A$2:$C$178,3,0),"")</f>
        <v>HK LEV Slaný</v>
      </c>
      <c r="E212" s="13" t="str">
        <f>IFERROR(VLOOKUP(B212,rozpis_tisk!$A$3:$C$202,2,0),"")</f>
        <v>HC Rytíři Vlašim</v>
      </c>
      <c r="F212" s="26" t="s">
        <v>54</v>
      </c>
      <c r="G212" s="392">
        <v>1</v>
      </c>
      <c r="H212" s="453">
        <v>0</v>
      </c>
      <c r="I212" s="453">
        <v>0</v>
      </c>
      <c r="J212" s="453">
        <v>1</v>
      </c>
      <c r="K212" s="453"/>
      <c r="M212" s="10">
        <f t="shared" ref="M212:M213" si="44">IF(L212=1,5,H212+I212+J212+K212)</f>
        <v>1</v>
      </c>
      <c r="N212" s="10">
        <f>IF(AND(M212&gt;M213,K212=0),1,0)</f>
        <v>0</v>
      </c>
      <c r="O212" s="10">
        <f t="shared" ref="O212:O213" si="45">K212</f>
        <v>0</v>
      </c>
      <c r="P212" s="10">
        <f>K213</f>
        <v>0</v>
      </c>
      <c r="Q212" s="10">
        <f>IF(AND(M212&lt;M213,P212=0,K212=0),1,0)</f>
        <v>1</v>
      </c>
      <c r="R212" s="10">
        <f t="shared" ref="R212:R213" si="46">M212</f>
        <v>1</v>
      </c>
      <c r="S212" s="10">
        <f>M213</f>
        <v>4</v>
      </c>
      <c r="T212" s="10">
        <f t="shared" ref="T212:T213" si="47">N212*3+O212*2+P212*1+Q212*0</f>
        <v>0</v>
      </c>
      <c r="U212" s="10">
        <f t="shared" ref="U212:U213" si="48">R212-S212</f>
        <v>-3</v>
      </c>
      <c r="V212" s="485" t="str">
        <f t="shared" ref="V212" si="49">IF(M212=M213,"Dopiš SN","")</f>
        <v/>
      </c>
    </row>
    <row r="213" spans="1:22" ht="15.75" customHeight="1" thickBot="1" x14ac:dyDescent="0.3">
      <c r="A213" s="9">
        <f t="shared" si="41"/>
        <v>14</v>
      </c>
      <c r="B213" s="9">
        <f>B212</f>
        <v>106</v>
      </c>
      <c r="C213" s="487"/>
      <c r="D213" s="489"/>
      <c r="E213" s="9" t="str">
        <f>IFERROR(VLOOKUP(B213,rozpis_tisk!$A$3:$C$202,3,0),"")</f>
        <v>HK LEV Slaný</v>
      </c>
      <c r="F213" s="9" t="s">
        <v>55</v>
      </c>
      <c r="G213" s="36">
        <v>1</v>
      </c>
      <c r="H213" s="452">
        <v>0</v>
      </c>
      <c r="I213" s="452">
        <v>3</v>
      </c>
      <c r="J213" s="452">
        <v>1</v>
      </c>
      <c r="K213" s="452"/>
      <c r="M213" s="10">
        <f t="shared" si="44"/>
        <v>4</v>
      </c>
      <c r="N213" s="10">
        <f>IF(AND(M213&gt;M212,K213=0),1,0)</f>
        <v>1</v>
      </c>
      <c r="O213" s="10">
        <f t="shared" si="45"/>
        <v>0</v>
      </c>
      <c r="P213" s="10">
        <f>K212</f>
        <v>0</v>
      </c>
      <c r="Q213" s="10">
        <f>IF(AND(M213&lt;M212,N213=0,K212=0),1,0)</f>
        <v>0</v>
      </c>
      <c r="R213" s="10">
        <f t="shared" si="46"/>
        <v>4</v>
      </c>
      <c r="S213" s="10">
        <f>M212</f>
        <v>1</v>
      </c>
      <c r="T213" s="10">
        <f t="shared" si="47"/>
        <v>3</v>
      </c>
      <c r="U213" s="10">
        <f t="shared" si="48"/>
        <v>3</v>
      </c>
      <c r="V213" s="485"/>
    </row>
    <row r="214" spans="1:22" ht="15.75" customHeight="1" x14ac:dyDescent="0.25">
      <c r="A214" s="9">
        <f t="shared" si="41"/>
        <v>14</v>
      </c>
      <c r="B214" s="13">
        <v>107</v>
      </c>
      <c r="C214" s="486" t="str">
        <f>IFERROR(VLOOKUP(B214,rozpis_tisk!$A$2:$C$178,2,0),"")</f>
        <v>HC Čáslav</v>
      </c>
      <c r="D214" s="488" t="str">
        <f>IFERROR(VLOOKUP(B214,rozpis_tisk!$A$2:$C$178,3,0),"")</f>
        <v>HC Berounští Medvědi</v>
      </c>
      <c r="E214" s="13" t="str">
        <f>IFERROR(VLOOKUP(B214,rozpis_tisk!$A$3:$C$202,2,0),"")</f>
        <v>HC Čáslav</v>
      </c>
      <c r="F214" s="26" t="s">
        <v>54</v>
      </c>
      <c r="G214" s="392">
        <v>1</v>
      </c>
      <c r="H214" s="453">
        <v>0</v>
      </c>
      <c r="I214" s="453">
        <v>0</v>
      </c>
      <c r="J214" s="453">
        <v>0</v>
      </c>
      <c r="K214" s="453"/>
      <c r="M214" s="10">
        <f t="shared" si="42"/>
        <v>0</v>
      </c>
      <c r="N214" s="10">
        <f>IF(AND(M214&gt;M215,K214=0),1,0)</f>
        <v>0</v>
      </c>
      <c r="O214" s="10">
        <f t="shared" si="43"/>
        <v>0</v>
      </c>
      <c r="P214" s="10">
        <f>K215</f>
        <v>0</v>
      </c>
      <c r="Q214" s="10">
        <f>IF(AND(M214&lt;M215,P214=0,K214=0),1,0)</f>
        <v>1</v>
      </c>
      <c r="R214" s="10">
        <f t="shared" si="37"/>
        <v>0</v>
      </c>
      <c r="S214" s="10">
        <f>M215</f>
        <v>2</v>
      </c>
      <c r="T214" s="10">
        <f t="shared" si="38"/>
        <v>0</v>
      </c>
      <c r="U214" s="10">
        <f t="shared" si="39"/>
        <v>-2</v>
      </c>
      <c r="V214" s="485" t="str">
        <f t="shared" si="34"/>
        <v/>
      </c>
    </row>
    <row r="215" spans="1:22" ht="15.75" customHeight="1" thickBot="1" x14ac:dyDescent="0.3">
      <c r="A215" s="9">
        <f t="shared" si="41"/>
        <v>14</v>
      </c>
      <c r="B215" s="9">
        <f>B214</f>
        <v>107</v>
      </c>
      <c r="C215" s="487"/>
      <c r="D215" s="489"/>
      <c r="E215" s="9" t="str">
        <f>IFERROR(VLOOKUP(B215,rozpis_tisk!$A$3:$C$202,3,0),"")</f>
        <v>HC Berounští Medvědi</v>
      </c>
      <c r="F215" s="9" t="s">
        <v>55</v>
      </c>
      <c r="G215" s="36">
        <v>1</v>
      </c>
      <c r="H215" s="452">
        <v>1</v>
      </c>
      <c r="I215" s="452">
        <v>1</v>
      </c>
      <c r="J215" s="452">
        <v>0</v>
      </c>
      <c r="K215" s="452"/>
      <c r="M215" s="10">
        <f t="shared" si="42"/>
        <v>2</v>
      </c>
      <c r="N215" s="10">
        <f>IF(AND(M215&gt;M214,K215=0),1,0)</f>
        <v>1</v>
      </c>
      <c r="O215" s="10">
        <f t="shared" si="43"/>
        <v>0</v>
      </c>
      <c r="P215" s="10">
        <f>K214</f>
        <v>0</v>
      </c>
      <c r="Q215" s="10">
        <f>IF(AND(M215&lt;M214,N215=0,K214=0),1,0)</f>
        <v>0</v>
      </c>
      <c r="R215" s="10">
        <f t="shared" si="37"/>
        <v>2</v>
      </c>
      <c r="S215" s="10">
        <f>M214</f>
        <v>0</v>
      </c>
      <c r="T215" s="10">
        <f t="shared" si="38"/>
        <v>3</v>
      </c>
      <c r="U215" s="10">
        <f t="shared" si="39"/>
        <v>2</v>
      </c>
      <c r="V215" s="485"/>
    </row>
    <row r="216" spans="1:22" ht="15.75" customHeight="1" x14ac:dyDescent="0.25">
      <c r="A216" s="9">
        <f t="shared" si="41"/>
        <v>14</v>
      </c>
      <c r="B216" s="13">
        <v>108</v>
      </c>
      <c r="C216" s="486" t="str">
        <f>IFERROR(VLOOKUP(B216,rozpis_tisk!$A$2:$C$178,2,0),"")</f>
        <v>HC LEV Benešov</v>
      </c>
      <c r="D216" s="488" t="str">
        <f>IFERROR(VLOOKUP(B216,rozpis_tisk!$A$2:$C$178,3,0),"")</f>
        <v>HC Rakovník</v>
      </c>
      <c r="E216" s="13" t="str">
        <f>IFERROR(VLOOKUP(B216,rozpis_tisk!$A$3:$C$202,2,0),"")</f>
        <v>HC LEV Benešov</v>
      </c>
      <c r="F216" s="26" t="s">
        <v>54</v>
      </c>
      <c r="G216" s="392">
        <v>1</v>
      </c>
      <c r="H216" s="453">
        <v>1</v>
      </c>
      <c r="I216" s="453">
        <v>1</v>
      </c>
      <c r="J216" s="453">
        <v>1</v>
      </c>
      <c r="K216" s="453">
        <v>1</v>
      </c>
      <c r="M216" s="10">
        <f t="shared" si="42"/>
        <v>4</v>
      </c>
      <c r="N216" s="10">
        <f>IF(AND(M216&gt;M217,K216=0),1,0)</f>
        <v>0</v>
      </c>
      <c r="O216" s="10">
        <f t="shared" si="43"/>
        <v>1</v>
      </c>
      <c r="P216" s="10">
        <f>K217</f>
        <v>0</v>
      </c>
      <c r="Q216" s="10">
        <f>IF(AND(M216&lt;M217,P216=0,K216=0),1,0)</f>
        <v>0</v>
      </c>
      <c r="R216" s="10">
        <f t="shared" si="37"/>
        <v>4</v>
      </c>
      <c r="S216" s="10">
        <f>M217</f>
        <v>3</v>
      </c>
      <c r="T216" s="10">
        <f t="shared" si="38"/>
        <v>2</v>
      </c>
      <c r="U216" s="10">
        <f t="shared" si="39"/>
        <v>1</v>
      </c>
      <c r="V216" s="485" t="str">
        <f t="shared" si="34"/>
        <v/>
      </c>
    </row>
    <row r="217" spans="1:22" ht="15.75" customHeight="1" thickBot="1" x14ac:dyDescent="0.3">
      <c r="A217" s="9">
        <f t="shared" si="41"/>
        <v>14</v>
      </c>
      <c r="B217" s="9">
        <f>B216</f>
        <v>108</v>
      </c>
      <c r="C217" s="487"/>
      <c r="D217" s="489"/>
      <c r="E217" s="9" t="str">
        <f>IFERROR(VLOOKUP(B217,rozpis_tisk!$A$3:$C$202,3,0),"")</f>
        <v>HC Rakovník</v>
      </c>
      <c r="F217" s="9" t="s">
        <v>55</v>
      </c>
      <c r="G217" s="36">
        <v>1</v>
      </c>
      <c r="H217" s="452">
        <v>1</v>
      </c>
      <c r="I217" s="452">
        <v>2</v>
      </c>
      <c r="J217" s="452">
        <v>0</v>
      </c>
      <c r="K217" s="452"/>
      <c r="M217" s="10">
        <f t="shared" si="42"/>
        <v>3</v>
      </c>
      <c r="N217" s="10">
        <f>IF(AND(M217&gt;M216,K217=0),1,0)</f>
        <v>0</v>
      </c>
      <c r="O217" s="10">
        <f t="shared" si="43"/>
        <v>0</v>
      </c>
      <c r="P217" s="10">
        <f>K216</f>
        <v>1</v>
      </c>
      <c r="Q217" s="10">
        <f>IF(AND(M217&lt;M216,N217=0,K216=0),1,0)</f>
        <v>0</v>
      </c>
      <c r="R217" s="10">
        <f t="shared" si="37"/>
        <v>3</v>
      </c>
      <c r="S217" s="10">
        <f>M216</f>
        <v>4</v>
      </c>
      <c r="T217" s="10">
        <f t="shared" si="38"/>
        <v>1</v>
      </c>
      <c r="U217" s="10">
        <f t="shared" si="39"/>
        <v>-1</v>
      </c>
      <c r="V217" s="485"/>
    </row>
    <row r="218" spans="1:22" ht="15.75" customHeight="1" x14ac:dyDescent="0.25">
      <c r="A218" s="9">
        <v>14</v>
      </c>
      <c r="B218" s="13">
        <v>109</v>
      </c>
      <c r="C218" s="486" t="str">
        <f>IFERROR(VLOOKUP(B218,rozpis_tisk!$A$2:$C$178,2,0),"")</f>
        <v>BK Mladá Boleslav B</v>
      </c>
      <c r="D218" s="488" t="str">
        <f>IFERROR(VLOOKUP(B218,rozpis_tisk!$A$2:$C$178,3,0),"")</f>
        <v>SK Černošice</v>
      </c>
      <c r="E218" s="13" t="str">
        <f>IFERROR(VLOOKUP(B218,rozpis_tisk!$A$3:$C$202,2,0),"")</f>
        <v>BK Mladá Boleslav B</v>
      </c>
      <c r="F218" s="26" t="s">
        <v>54</v>
      </c>
      <c r="G218" s="392">
        <v>1</v>
      </c>
      <c r="H218" s="453">
        <v>2</v>
      </c>
      <c r="I218" s="453">
        <v>1</v>
      </c>
      <c r="J218" s="453">
        <v>0</v>
      </c>
      <c r="K218" s="453"/>
      <c r="M218" s="10">
        <f t="shared" si="42"/>
        <v>3</v>
      </c>
      <c r="N218" s="10">
        <f>IF(AND(M218&gt;M219,K218=0),1,0)</f>
        <v>0</v>
      </c>
      <c r="O218" s="10">
        <f t="shared" si="43"/>
        <v>0</v>
      </c>
      <c r="P218" s="10">
        <f>K219</f>
        <v>0</v>
      </c>
      <c r="Q218" s="10">
        <f>IF(AND(M218&lt;M219,P218=0,K218=0),1,0)</f>
        <v>1</v>
      </c>
      <c r="R218" s="10">
        <f t="shared" si="37"/>
        <v>3</v>
      </c>
      <c r="S218" s="10">
        <f>M219</f>
        <v>8</v>
      </c>
      <c r="T218" s="10">
        <f t="shared" si="38"/>
        <v>0</v>
      </c>
      <c r="U218" s="10">
        <f t="shared" si="39"/>
        <v>-5</v>
      </c>
      <c r="V218" s="485" t="str">
        <f t="shared" si="34"/>
        <v/>
      </c>
    </row>
    <row r="219" spans="1:22" ht="15.75" customHeight="1" thickBot="1" x14ac:dyDescent="0.3">
      <c r="A219" s="9">
        <f>A218</f>
        <v>14</v>
      </c>
      <c r="B219" s="9">
        <f>B218</f>
        <v>109</v>
      </c>
      <c r="C219" s="487"/>
      <c r="D219" s="489"/>
      <c r="E219" s="9" t="str">
        <f>IFERROR(VLOOKUP(B219,rozpis_tisk!$A$3:$C$202,3,0),"")</f>
        <v>SK Černošice</v>
      </c>
      <c r="F219" s="9" t="s">
        <v>55</v>
      </c>
      <c r="G219" s="36">
        <v>1</v>
      </c>
      <c r="H219" s="452">
        <v>3</v>
      </c>
      <c r="I219" s="452">
        <v>3</v>
      </c>
      <c r="J219" s="452">
        <v>2</v>
      </c>
      <c r="K219" s="452"/>
      <c r="M219" s="10">
        <f t="shared" si="42"/>
        <v>8</v>
      </c>
      <c r="N219" s="10">
        <f>IF(AND(M219&gt;M218,K219=0),1,0)</f>
        <v>1</v>
      </c>
      <c r="O219" s="10">
        <f t="shared" si="43"/>
        <v>0</v>
      </c>
      <c r="P219" s="10">
        <f>K218</f>
        <v>0</v>
      </c>
      <c r="Q219" s="10">
        <f>IF(AND(M219&lt;M218,N219=0,K218=0),1,0)</f>
        <v>0</v>
      </c>
      <c r="R219" s="10">
        <f t="shared" si="37"/>
        <v>8</v>
      </c>
      <c r="S219" s="10">
        <f>M218</f>
        <v>3</v>
      </c>
      <c r="T219" s="10">
        <f t="shared" si="38"/>
        <v>3</v>
      </c>
      <c r="U219" s="10">
        <f t="shared" si="39"/>
        <v>5</v>
      </c>
      <c r="V219" s="485"/>
    </row>
    <row r="220" spans="1:22" ht="15.75" customHeight="1" x14ac:dyDescent="0.25">
      <c r="A220" s="9">
        <f t="shared" ref="A220:A229" si="50">A219</f>
        <v>14</v>
      </c>
      <c r="B220" s="13">
        <v>110</v>
      </c>
      <c r="C220" s="486" t="str">
        <f>IFERROR(VLOOKUP(B220,rozpis_tisk!$A$2:$C$178,2,0),"")</f>
        <v>HC Žabonosy</v>
      </c>
      <c r="D220" s="488" t="str">
        <f>IFERROR(VLOOKUP(B220,rozpis_tisk!$A$2:$C$178,3,0),"")</f>
        <v xml:space="preserve">HC Hvězda Praha </v>
      </c>
      <c r="E220" s="13" t="str">
        <f>IFERROR(VLOOKUP(B220,rozpis_tisk!$A$3:$C$202,2,0),"")</f>
        <v>HC Žabonosy</v>
      </c>
      <c r="F220" s="26" t="s">
        <v>54</v>
      </c>
      <c r="G220" s="392">
        <v>1</v>
      </c>
      <c r="H220" s="453">
        <v>1</v>
      </c>
      <c r="I220" s="453">
        <v>2</v>
      </c>
      <c r="J220" s="453">
        <v>2</v>
      </c>
      <c r="K220" s="453"/>
      <c r="M220" s="10">
        <f t="shared" si="42"/>
        <v>5</v>
      </c>
      <c r="N220" s="10">
        <f>IF(AND(M220&gt;M221,K220=0),1,0)</f>
        <v>0</v>
      </c>
      <c r="O220" s="10">
        <f t="shared" si="43"/>
        <v>0</v>
      </c>
      <c r="P220" s="10">
        <f>K221</f>
        <v>0</v>
      </c>
      <c r="Q220" s="10">
        <f>IF(AND(M220&lt;M221,P220=0,K220=0),1,0)</f>
        <v>1</v>
      </c>
      <c r="R220" s="10">
        <f t="shared" si="37"/>
        <v>5</v>
      </c>
      <c r="S220" s="10">
        <f>M221</f>
        <v>8</v>
      </c>
      <c r="T220" s="10">
        <f t="shared" si="38"/>
        <v>0</v>
      </c>
      <c r="U220" s="10">
        <f t="shared" si="39"/>
        <v>-3</v>
      </c>
      <c r="V220" s="485" t="str">
        <f t="shared" si="34"/>
        <v/>
      </c>
    </row>
    <row r="221" spans="1:22" ht="15.75" customHeight="1" thickBot="1" x14ac:dyDescent="0.3">
      <c r="A221" s="9">
        <f t="shared" si="50"/>
        <v>14</v>
      </c>
      <c r="B221" s="9">
        <f>B220</f>
        <v>110</v>
      </c>
      <c r="C221" s="487"/>
      <c r="D221" s="489"/>
      <c r="E221" s="9" t="str">
        <f>IFERROR(VLOOKUP(B221,rozpis_tisk!$A$3:$C$202,3,0),"")</f>
        <v xml:space="preserve">HC Hvězda Praha </v>
      </c>
      <c r="F221" s="9" t="s">
        <v>55</v>
      </c>
      <c r="G221" s="36">
        <v>1</v>
      </c>
      <c r="H221" s="452">
        <v>2</v>
      </c>
      <c r="I221" s="452">
        <v>3</v>
      </c>
      <c r="J221" s="452">
        <v>3</v>
      </c>
      <c r="K221" s="452"/>
      <c r="M221" s="10">
        <f t="shared" si="42"/>
        <v>8</v>
      </c>
      <c r="N221" s="10">
        <f>IF(AND(M221&gt;M220,K221=0),1,0)</f>
        <v>1</v>
      </c>
      <c r="O221" s="10">
        <f t="shared" si="43"/>
        <v>0</v>
      </c>
      <c r="P221" s="10">
        <f>K220</f>
        <v>0</v>
      </c>
      <c r="Q221" s="10">
        <f>IF(AND(M221&lt;M220,N221=0,K220=0),1,0)</f>
        <v>0</v>
      </c>
      <c r="R221" s="10">
        <f t="shared" si="37"/>
        <v>8</v>
      </c>
      <c r="S221" s="10">
        <f>M220</f>
        <v>5</v>
      </c>
      <c r="T221" s="10">
        <f t="shared" si="38"/>
        <v>3</v>
      </c>
      <c r="U221" s="10">
        <f t="shared" si="39"/>
        <v>3</v>
      </c>
      <c r="V221" s="485"/>
    </row>
    <row r="222" spans="1:22" ht="15.75" customHeight="1" x14ac:dyDescent="0.25">
      <c r="A222" s="9">
        <f t="shared" si="50"/>
        <v>14</v>
      </c>
      <c r="B222" s="13">
        <v>111</v>
      </c>
      <c r="C222" s="486" t="str">
        <f>IFERROR(VLOOKUP(B222,rozpis_tisk!$A$2:$C$178,2,0),"")</f>
        <v xml:space="preserve">HC Benátky n Jizerou B </v>
      </c>
      <c r="D222" s="488" t="str">
        <f>IFERROR(VLOOKUP(B222,rozpis_tisk!$A$2:$C$178,3,0),"")</f>
        <v>Slavoj Velké Popovice</v>
      </c>
      <c r="E222" s="13" t="str">
        <f>IFERROR(VLOOKUP(B222,rozpis_tisk!$A$3:$C$202,2,0),"")</f>
        <v xml:space="preserve">HC Benátky n Jizerou B </v>
      </c>
      <c r="F222" s="26" t="s">
        <v>54</v>
      </c>
      <c r="G222" s="392">
        <v>1</v>
      </c>
      <c r="H222" s="453">
        <v>0</v>
      </c>
      <c r="I222" s="453">
        <v>2</v>
      </c>
      <c r="J222" s="453">
        <v>2</v>
      </c>
      <c r="K222" s="453"/>
      <c r="M222" s="10">
        <f t="shared" si="42"/>
        <v>4</v>
      </c>
      <c r="N222" s="10">
        <f>IF(AND(M222&gt;M223,K222=0),1,0)</f>
        <v>1</v>
      </c>
      <c r="O222" s="10">
        <f t="shared" si="43"/>
        <v>0</v>
      </c>
      <c r="P222" s="10">
        <f>K223</f>
        <v>0</v>
      </c>
      <c r="Q222" s="10">
        <f>IF(AND(M222&lt;M223,P222=0,K222=0),1,0)</f>
        <v>0</v>
      </c>
      <c r="R222" s="10">
        <f t="shared" si="37"/>
        <v>4</v>
      </c>
      <c r="S222" s="10">
        <f>M223</f>
        <v>2</v>
      </c>
      <c r="T222" s="10">
        <f t="shared" si="38"/>
        <v>3</v>
      </c>
      <c r="U222" s="10">
        <f t="shared" si="39"/>
        <v>2</v>
      </c>
      <c r="V222" s="485" t="str">
        <f t="shared" si="34"/>
        <v/>
      </c>
    </row>
    <row r="223" spans="1:22" ht="15.75" customHeight="1" thickBot="1" x14ac:dyDescent="0.3">
      <c r="A223" s="9">
        <f t="shared" si="50"/>
        <v>14</v>
      </c>
      <c r="B223" s="9">
        <f>B222</f>
        <v>111</v>
      </c>
      <c r="C223" s="487"/>
      <c r="D223" s="489"/>
      <c r="E223" s="9" t="str">
        <f>IFERROR(VLOOKUP(B223,rozpis_tisk!$A$3:$C$202,3,0),"")</f>
        <v>Slavoj Velké Popovice</v>
      </c>
      <c r="F223" s="9" t="s">
        <v>55</v>
      </c>
      <c r="G223" s="36">
        <v>1</v>
      </c>
      <c r="H223" s="452">
        <v>1</v>
      </c>
      <c r="I223" s="452">
        <v>0</v>
      </c>
      <c r="J223" s="452">
        <v>1</v>
      </c>
      <c r="K223" s="452"/>
      <c r="M223" s="10">
        <f t="shared" si="42"/>
        <v>2</v>
      </c>
      <c r="N223" s="10">
        <f>IF(AND(M223&gt;M222,K223=0),1,0)</f>
        <v>0</v>
      </c>
      <c r="O223" s="10">
        <f t="shared" si="43"/>
        <v>0</v>
      </c>
      <c r="P223" s="10">
        <f>K222</f>
        <v>0</v>
      </c>
      <c r="Q223" s="10">
        <f>IF(AND(M223&lt;M222,N223=0,K222=0),1,0)</f>
        <v>1</v>
      </c>
      <c r="R223" s="10">
        <f t="shared" si="37"/>
        <v>2</v>
      </c>
      <c r="S223" s="10">
        <f>M222</f>
        <v>4</v>
      </c>
      <c r="T223" s="10">
        <f t="shared" si="38"/>
        <v>0</v>
      </c>
      <c r="U223" s="10">
        <f t="shared" si="39"/>
        <v>-2</v>
      </c>
      <c r="V223" s="485"/>
    </row>
    <row r="224" spans="1:22" ht="15.75" customHeight="1" x14ac:dyDescent="0.25">
      <c r="A224" s="9">
        <f t="shared" si="50"/>
        <v>14</v>
      </c>
      <c r="B224" s="13">
        <v>112</v>
      </c>
      <c r="C224" s="486" t="str">
        <f>IFERROR(VLOOKUP(B224,rozpis_tisk!$A$2:$C$178,2,0),"")</f>
        <v>SK Sršni Kutná Hora</v>
      </c>
      <c r="D224" s="488" t="str">
        <f>IFERROR(VLOOKUP(B224,rozpis_tisk!$A$2:$C$178,3,0),"")</f>
        <v>Flyers Hockey team</v>
      </c>
      <c r="E224" s="13" t="str">
        <f>IFERROR(VLOOKUP(B224,rozpis_tisk!$A$3:$C$202,2,0),"")</f>
        <v>SK Sršni Kutná Hora</v>
      </c>
      <c r="F224" s="26" t="s">
        <v>54</v>
      </c>
      <c r="G224" s="392">
        <v>1</v>
      </c>
      <c r="H224" s="453">
        <v>2</v>
      </c>
      <c r="I224" s="453">
        <v>4</v>
      </c>
      <c r="J224" s="453">
        <v>3</v>
      </c>
      <c r="K224" s="453"/>
      <c r="M224" s="10">
        <f t="shared" si="42"/>
        <v>9</v>
      </c>
      <c r="N224" s="10">
        <f>IF(AND(M224&gt;M225,K224=0),1,0)</f>
        <v>1</v>
      </c>
      <c r="O224" s="10">
        <f t="shared" si="43"/>
        <v>0</v>
      </c>
      <c r="P224" s="10">
        <f>K225</f>
        <v>0</v>
      </c>
      <c r="Q224" s="10">
        <f>IF(AND(M224&lt;M225,P224=0,K224=0),1,0)</f>
        <v>0</v>
      </c>
      <c r="R224" s="10">
        <f t="shared" si="37"/>
        <v>9</v>
      </c>
      <c r="S224" s="10">
        <f>M225</f>
        <v>2</v>
      </c>
      <c r="T224" s="10">
        <f t="shared" si="38"/>
        <v>3</v>
      </c>
      <c r="U224" s="10">
        <f t="shared" si="39"/>
        <v>7</v>
      </c>
      <c r="V224" s="485" t="str">
        <f t="shared" si="34"/>
        <v/>
      </c>
    </row>
    <row r="225" spans="1:22" ht="15.75" customHeight="1" thickBot="1" x14ac:dyDescent="0.3">
      <c r="A225" s="9">
        <v>14</v>
      </c>
      <c r="B225" s="9">
        <f>B224</f>
        <v>112</v>
      </c>
      <c r="C225" s="487"/>
      <c r="D225" s="489"/>
      <c r="E225" s="9" t="str">
        <f>IFERROR(VLOOKUP(B225,rozpis_tisk!$A$3:$C$202,3,0),"")</f>
        <v>Flyers Hockey team</v>
      </c>
      <c r="F225" s="9" t="s">
        <v>55</v>
      </c>
      <c r="G225" s="36">
        <v>1</v>
      </c>
      <c r="H225" s="452">
        <v>1</v>
      </c>
      <c r="I225" s="452">
        <v>0</v>
      </c>
      <c r="J225" s="452">
        <v>1</v>
      </c>
      <c r="K225" s="452"/>
      <c r="M225" s="10">
        <f t="shared" si="42"/>
        <v>2</v>
      </c>
      <c r="N225" s="10">
        <f>IF(AND(M225&gt;M224,K225=0),1,0)</f>
        <v>0</v>
      </c>
      <c r="O225" s="10">
        <f t="shared" si="43"/>
        <v>0</v>
      </c>
      <c r="P225" s="10">
        <f>K224</f>
        <v>0</v>
      </c>
      <c r="Q225" s="10">
        <f>IF(AND(M225&lt;M224,N225=0,K224=0),1,0)</f>
        <v>1</v>
      </c>
      <c r="R225" s="10">
        <f t="shared" si="37"/>
        <v>2</v>
      </c>
      <c r="S225" s="10">
        <f>M224</f>
        <v>9</v>
      </c>
      <c r="T225" s="10">
        <f t="shared" si="38"/>
        <v>0</v>
      </c>
      <c r="U225" s="10">
        <f t="shared" si="39"/>
        <v>-7</v>
      </c>
      <c r="V225" s="485"/>
    </row>
    <row r="226" spans="1:22" ht="15.75" customHeight="1" x14ac:dyDescent="0.25">
      <c r="A226" s="9">
        <v>15</v>
      </c>
      <c r="B226" s="13">
        <v>113</v>
      </c>
      <c r="C226" s="486" t="str">
        <f>IFERROR(VLOOKUP(B226,rozpis_tisk!$A$2:$C$178,2,0),"")</f>
        <v>SK Černošice</v>
      </c>
      <c r="D226" s="488" t="str">
        <f>IFERROR(VLOOKUP(B226,rozpis_tisk!$A$2:$C$178,3,0),"")</f>
        <v>SK Sršni Kutná Hora</v>
      </c>
      <c r="E226" s="13" t="str">
        <f>IFERROR(VLOOKUP(B226,rozpis_tisk!$A$3:$C$202,2,0),"")</f>
        <v>SK Černošice</v>
      </c>
      <c r="F226" s="26" t="s">
        <v>54</v>
      </c>
      <c r="G226" s="392">
        <v>1</v>
      </c>
      <c r="H226" s="453">
        <v>2</v>
      </c>
      <c r="I226" s="453">
        <v>5</v>
      </c>
      <c r="J226" s="453">
        <v>0</v>
      </c>
      <c r="K226" s="453"/>
      <c r="M226" s="10">
        <f t="shared" si="40"/>
        <v>7</v>
      </c>
      <c r="N226" s="10">
        <f>IF(AND(M226&gt;M227,K226=0),1,0)</f>
        <v>1</v>
      </c>
      <c r="O226" s="10">
        <f t="shared" si="36"/>
        <v>0</v>
      </c>
      <c r="P226" s="10">
        <f>K227</f>
        <v>0</v>
      </c>
      <c r="Q226" s="10">
        <f>IF(AND(M226&lt;M227,P226=0,K226=0),1,0)</f>
        <v>0</v>
      </c>
      <c r="R226" s="10">
        <f t="shared" si="37"/>
        <v>7</v>
      </c>
      <c r="S226" s="10">
        <f>M227</f>
        <v>1</v>
      </c>
      <c r="T226" s="10">
        <f t="shared" si="38"/>
        <v>3</v>
      </c>
      <c r="U226" s="10">
        <f t="shared" si="39"/>
        <v>6</v>
      </c>
      <c r="V226" s="485" t="str">
        <f t="shared" si="34"/>
        <v/>
      </c>
    </row>
    <row r="227" spans="1:22" ht="15.75" customHeight="1" thickBot="1" x14ac:dyDescent="0.3">
      <c r="A227" s="9">
        <f t="shared" si="50"/>
        <v>15</v>
      </c>
      <c r="B227" s="9">
        <f>B226</f>
        <v>113</v>
      </c>
      <c r="C227" s="487"/>
      <c r="D227" s="489"/>
      <c r="E227" s="9" t="str">
        <f>IFERROR(VLOOKUP(B227,rozpis_tisk!$A$3:$C$202,3,0),"")</f>
        <v>SK Sršni Kutná Hora</v>
      </c>
      <c r="F227" s="9" t="s">
        <v>55</v>
      </c>
      <c r="G227" s="36">
        <v>1</v>
      </c>
      <c r="H227" s="452">
        <v>0</v>
      </c>
      <c r="I227" s="452">
        <v>0</v>
      </c>
      <c r="J227" s="452">
        <v>1</v>
      </c>
      <c r="K227" s="452"/>
      <c r="M227" s="10">
        <f t="shared" si="40"/>
        <v>1</v>
      </c>
      <c r="N227" s="10">
        <f>IF(AND(M227&gt;M226,K227=0),1,0)</f>
        <v>0</v>
      </c>
      <c r="O227" s="10">
        <f t="shared" si="36"/>
        <v>0</v>
      </c>
      <c r="P227" s="10">
        <f>K226</f>
        <v>0</v>
      </c>
      <c r="Q227" s="10">
        <f>IF(AND(M227&lt;M226,N227=0,K226=0),1,0)</f>
        <v>1</v>
      </c>
      <c r="R227" s="10">
        <f t="shared" si="37"/>
        <v>1</v>
      </c>
      <c r="S227" s="10">
        <f>M226</f>
        <v>7</v>
      </c>
      <c r="T227" s="10">
        <f t="shared" si="38"/>
        <v>0</v>
      </c>
      <c r="U227" s="10">
        <f t="shared" si="39"/>
        <v>-6</v>
      </c>
      <c r="V227" s="485"/>
    </row>
    <row r="228" spans="1:22" ht="16.5" customHeight="1" x14ac:dyDescent="0.25">
      <c r="A228" s="9">
        <f t="shared" si="50"/>
        <v>15</v>
      </c>
      <c r="B228" s="13">
        <v>114</v>
      </c>
      <c r="C228" s="486" t="str">
        <f>IFERROR(VLOOKUP(B228,rozpis_tisk!$A$2:$C$178,2,0),"")</f>
        <v>HC Rakovník</v>
      </c>
      <c r="D228" s="488" t="str">
        <f>IFERROR(VLOOKUP(B228,rozpis_tisk!$A$2:$C$178,3,0),"")</f>
        <v>BK Mladá Boleslav B</v>
      </c>
      <c r="E228" s="13" t="str">
        <f>IFERROR(VLOOKUP(B228,rozpis_tisk!$A$3:$C$202,2,0),"")</f>
        <v>HC Rakovník</v>
      </c>
      <c r="F228" s="26" t="s">
        <v>54</v>
      </c>
      <c r="G228" s="392">
        <v>1</v>
      </c>
      <c r="H228" s="453">
        <v>2</v>
      </c>
      <c r="I228" s="453">
        <v>3</v>
      </c>
      <c r="J228" s="453">
        <v>1</v>
      </c>
      <c r="K228" s="453"/>
      <c r="M228" s="10">
        <f t="shared" si="40"/>
        <v>6</v>
      </c>
      <c r="N228" s="10">
        <f>IF(AND(M228&gt;M229,K228=0),1,0)</f>
        <v>1</v>
      </c>
      <c r="O228" s="10">
        <f t="shared" si="36"/>
        <v>0</v>
      </c>
      <c r="P228" s="10">
        <f>K229</f>
        <v>0</v>
      </c>
      <c r="Q228" s="10">
        <f>IF(AND(M228&lt;M229,P228=0,K228=0),1,0)</f>
        <v>0</v>
      </c>
      <c r="R228" s="10">
        <f t="shared" si="37"/>
        <v>6</v>
      </c>
      <c r="S228" s="10">
        <f>M229</f>
        <v>2</v>
      </c>
      <c r="T228" s="10">
        <f t="shared" si="38"/>
        <v>3</v>
      </c>
      <c r="U228" s="10">
        <f t="shared" si="39"/>
        <v>4</v>
      </c>
      <c r="V228" s="485" t="str">
        <f t="shared" si="34"/>
        <v/>
      </c>
    </row>
    <row r="229" spans="1:22" ht="15.75" customHeight="1" thickBot="1" x14ac:dyDescent="0.3">
      <c r="A229" s="9">
        <f t="shared" si="50"/>
        <v>15</v>
      </c>
      <c r="B229" s="9">
        <f>B228</f>
        <v>114</v>
      </c>
      <c r="C229" s="487"/>
      <c r="D229" s="489"/>
      <c r="E229" s="9" t="str">
        <f>IFERROR(VLOOKUP(B229,rozpis_tisk!$A$3:$C$202,3,0),"")</f>
        <v>BK Mladá Boleslav B</v>
      </c>
      <c r="F229" s="9" t="s">
        <v>55</v>
      </c>
      <c r="G229" s="36">
        <v>1</v>
      </c>
      <c r="H229" s="452">
        <v>0</v>
      </c>
      <c r="I229" s="452">
        <v>1</v>
      </c>
      <c r="J229" s="452">
        <v>1</v>
      </c>
      <c r="K229" s="452"/>
      <c r="M229" s="10">
        <f t="shared" si="40"/>
        <v>2</v>
      </c>
      <c r="N229" s="10">
        <f>IF(AND(M229&gt;M228,K229=0),1,0)</f>
        <v>0</v>
      </c>
      <c r="O229" s="10">
        <f t="shared" si="36"/>
        <v>0</v>
      </c>
      <c r="P229" s="10">
        <f>K228</f>
        <v>0</v>
      </c>
      <c r="Q229" s="10">
        <f>IF(AND(M229&lt;M228,N229=0,K228=0),1,0)</f>
        <v>1</v>
      </c>
      <c r="R229" s="10">
        <f t="shared" si="37"/>
        <v>2</v>
      </c>
      <c r="S229" s="10">
        <f>M228</f>
        <v>6</v>
      </c>
      <c r="T229" s="10">
        <f t="shared" si="38"/>
        <v>0</v>
      </c>
      <c r="U229" s="10">
        <f t="shared" si="39"/>
        <v>-4</v>
      </c>
      <c r="V229" s="485"/>
    </row>
    <row r="230" spans="1:22" ht="16.5" customHeight="1" x14ac:dyDescent="0.25">
      <c r="A230" s="9">
        <v>15</v>
      </c>
      <c r="B230" s="13">
        <v>115</v>
      </c>
      <c r="C230" s="486" t="str">
        <f>IFERROR(VLOOKUP(B230,rozpis_tisk!$A$2:$C$178,2,0),"")</f>
        <v>Slavoj Velké Popovice</v>
      </c>
      <c r="D230" s="488" t="str">
        <f>IFERROR(VLOOKUP(B230,rozpis_tisk!$A$2:$C$178,3,0),"")</f>
        <v>HC LEV Benešov</v>
      </c>
      <c r="E230" s="13" t="str">
        <f>IFERROR(VLOOKUP(B230,rozpis_tisk!$A$3:$C$202,2,0),"")</f>
        <v>Slavoj Velké Popovice</v>
      </c>
      <c r="F230" s="26" t="s">
        <v>54</v>
      </c>
      <c r="G230" s="392">
        <v>1</v>
      </c>
      <c r="H230" s="453">
        <v>2</v>
      </c>
      <c r="I230" s="453">
        <v>3</v>
      </c>
      <c r="J230" s="453">
        <v>1</v>
      </c>
      <c r="K230" s="453"/>
      <c r="M230" s="10">
        <f t="shared" si="40"/>
        <v>6</v>
      </c>
      <c r="N230" s="10">
        <f>IF(AND(M230&gt;M231,K230=0),1,0)</f>
        <v>0</v>
      </c>
      <c r="O230" s="10">
        <f t="shared" si="36"/>
        <v>0</v>
      </c>
      <c r="P230" s="10">
        <f>K231</f>
        <v>0</v>
      </c>
      <c r="Q230" s="10">
        <f>IF(AND(M230&lt;M231,P230=0,K230=0),1,0)</f>
        <v>1</v>
      </c>
      <c r="R230" s="10">
        <f t="shared" si="37"/>
        <v>6</v>
      </c>
      <c r="S230" s="10">
        <f>M231</f>
        <v>7</v>
      </c>
      <c r="T230" s="10">
        <f t="shared" si="38"/>
        <v>0</v>
      </c>
      <c r="U230" s="10">
        <f t="shared" si="39"/>
        <v>-1</v>
      </c>
      <c r="V230" s="485" t="str">
        <f t="shared" si="34"/>
        <v/>
      </c>
    </row>
    <row r="231" spans="1:22" ht="15.75" customHeight="1" thickBot="1" x14ac:dyDescent="0.3">
      <c r="A231" s="9">
        <f>A230</f>
        <v>15</v>
      </c>
      <c r="B231" s="9">
        <f>B230</f>
        <v>115</v>
      </c>
      <c r="C231" s="487"/>
      <c r="D231" s="489"/>
      <c r="E231" s="9" t="str">
        <f>IFERROR(VLOOKUP(B231,rozpis_tisk!$A$3:$C$202,3,0),"")</f>
        <v>HC LEV Benešov</v>
      </c>
      <c r="F231" s="9" t="s">
        <v>55</v>
      </c>
      <c r="G231" s="36">
        <v>1</v>
      </c>
      <c r="H231" s="452">
        <v>2</v>
      </c>
      <c r="I231" s="452">
        <v>4</v>
      </c>
      <c r="J231" s="452">
        <v>1</v>
      </c>
      <c r="K231" s="452"/>
      <c r="M231" s="10">
        <f t="shared" si="40"/>
        <v>7</v>
      </c>
      <c r="N231" s="10">
        <f>IF(AND(M231&gt;M230,K231=0),1,0)</f>
        <v>1</v>
      </c>
      <c r="O231" s="10">
        <f t="shared" si="36"/>
        <v>0</v>
      </c>
      <c r="P231" s="10">
        <f>K230</f>
        <v>0</v>
      </c>
      <c r="Q231" s="10">
        <f>IF(AND(M231&lt;M230,N231=0,K230=0),1,0)</f>
        <v>0</v>
      </c>
      <c r="R231" s="10">
        <f t="shared" si="37"/>
        <v>7</v>
      </c>
      <c r="S231" s="10">
        <f>M230</f>
        <v>6</v>
      </c>
      <c r="T231" s="10">
        <f t="shared" si="38"/>
        <v>3</v>
      </c>
      <c r="U231" s="10">
        <f t="shared" si="39"/>
        <v>1</v>
      </c>
      <c r="V231" s="485"/>
    </row>
    <row r="232" spans="1:22" ht="16.5" customHeight="1" x14ac:dyDescent="0.25">
      <c r="A232" s="9">
        <f t="shared" ref="A232:A241" si="51">A231</f>
        <v>15</v>
      </c>
      <c r="B232" s="13">
        <v>116</v>
      </c>
      <c r="C232" s="486" t="str">
        <f>IFERROR(VLOOKUP(B232,rozpis_tisk!$A$2:$C$178,2,0),"")</f>
        <v>HK LEV Slaný</v>
      </c>
      <c r="D232" s="488" t="str">
        <f>IFERROR(VLOOKUP(B232,rozpis_tisk!$A$2:$C$178,3,0),"")</f>
        <v>HC Čáslav</v>
      </c>
      <c r="E232" s="13" t="str">
        <f>IFERROR(VLOOKUP(B232,rozpis_tisk!$A$3:$C$202,2,0),"")</f>
        <v>HK LEV Slaný</v>
      </c>
      <c r="F232" s="26" t="s">
        <v>54</v>
      </c>
      <c r="G232" s="392">
        <v>1</v>
      </c>
      <c r="H232" s="453">
        <v>2</v>
      </c>
      <c r="I232" s="453">
        <v>2</v>
      </c>
      <c r="J232" s="453">
        <v>3</v>
      </c>
      <c r="K232" s="453"/>
      <c r="M232" s="10">
        <f>IF(L232=1,5,H232+I232+J232+K232)</f>
        <v>7</v>
      </c>
      <c r="N232" s="10">
        <f>IF(AND(M232&gt;M233,K232=0),1,0)</f>
        <v>1</v>
      </c>
      <c r="O232" s="10">
        <f t="shared" si="36"/>
        <v>0</v>
      </c>
      <c r="P232" s="10">
        <f>K233</f>
        <v>0</v>
      </c>
      <c r="Q232" s="10">
        <f>IF(AND(M232&lt;M233,P232=0,K232=0),1,0)</f>
        <v>0</v>
      </c>
      <c r="R232" s="10">
        <f t="shared" si="37"/>
        <v>7</v>
      </c>
      <c r="S232" s="10">
        <f>M233</f>
        <v>2</v>
      </c>
      <c r="T232" s="10">
        <f t="shared" si="38"/>
        <v>3</v>
      </c>
      <c r="U232" s="10">
        <f t="shared" si="39"/>
        <v>5</v>
      </c>
      <c r="V232" s="485" t="str">
        <f t="shared" si="34"/>
        <v/>
      </c>
    </row>
    <row r="233" spans="1:22" ht="15.75" customHeight="1" thickBot="1" x14ac:dyDescent="0.3">
      <c r="A233" s="9">
        <f t="shared" si="51"/>
        <v>15</v>
      </c>
      <c r="B233" s="9">
        <f>B232</f>
        <v>116</v>
      </c>
      <c r="C233" s="487"/>
      <c r="D233" s="489"/>
      <c r="E233" s="9" t="str">
        <f>IFERROR(VLOOKUP(B233,rozpis_tisk!$A$3:$C$202,3,0),"")</f>
        <v>HC Čáslav</v>
      </c>
      <c r="F233" s="9" t="s">
        <v>55</v>
      </c>
      <c r="G233" s="36">
        <v>1</v>
      </c>
      <c r="H233" s="452">
        <v>1</v>
      </c>
      <c r="I233" s="452">
        <v>1</v>
      </c>
      <c r="J233" s="452">
        <v>0</v>
      </c>
      <c r="K233" s="452"/>
      <c r="M233" s="10">
        <f>IF(L233=1,5,H233+I233+J233+K233)</f>
        <v>2</v>
      </c>
      <c r="N233" s="10">
        <f>IF(AND(M233&gt;M232,K233=0),1,0)</f>
        <v>0</v>
      </c>
      <c r="O233" s="10">
        <f t="shared" si="36"/>
        <v>0</v>
      </c>
      <c r="P233" s="10">
        <f>K232</f>
        <v>0</v>
      </c>
      <c r="Q233" s="10">
        <f>IF(AND(M233&lt;M232,N233=0,K232=0),1,0)</f>
        <v>1</v>
      </c>
      <c r="R233" s="10">
        <f t="shared" si="37"/>
        <v>2</v>
      </c>
      <c r="S233" s="10">
        <f>M232</f>
        <v>7</v>
      </c>
      <c r="T233" s="10">
        <f t="shared" si="38"/>
        <v>0</v>
      </c>
      <c r="U233" s="10">
        <f t="shared" si="39"/>
        <v>-5</v>
      </c>
      <c r="V233" s="485"/>
    </row>
    <row r="234" spans="1:22" ht="15.75" x14ac:dyDescent="0.25">
      <c r="A234" s="9">
        <f t="shared" si="51"/>
        <v>15</v>
      </c>
      <c r="B234" s="13">
        <v>117</v>
      </c>
      <c r="C234" s="486" t="str">
        <f>IFERROR(VLOOKUP(B234,rozpis_tisk!$A$2:$C$178,2,0),"")</f>
        <v>HC Junior Mělník</v>
      </c>
      <c r="D234" s="488" t="str">
        <f>IFERROR(VLOOKUP(B234,rozpis_tisk!$A$2:$C$178,3,0),"")</f>
        <v>HC Rytíři Vlašim</v>
      </c>
      <c r="E234" s="13" t="str">
        <f>IFERROR(VLOOKUP(B234,rozpis_tisk!$A$3:$C$202,2,0),"")</f>
        <v>HC Junior Mělník</v>
      </c>
      <c r="F234" s="26" t="s">
        <v>54</v>
      </c>
      <c r="G234" s="392">
        <v>1</v>
      </c>
      <c r="H234" s="453">
        <v>2</v>
      </c>
      <c r="I234" s="453">
        <v>1</v>
      </c>
      <c r="J234" s="453">
        <v>1</v>
      </c>
      <c r="K234" s="453"/>
      <c r="M234" s="10">
        <f t="shared" si="40"/>
        <v>4</v>
      </c>
      <c r="N234" s="10">
        <f>IF(AND(M234&gt;M235,K234=0),1,0)</f>
        <v>1</v>
      </c>
      <c r="O234" s="10">
        <f t="shared" si="36"/>
        <v>0</v>
      </c>
      <c r="P234" s="10">
        <f>K235</f>
        <v>0</v>
      </c>
      <c r="Q234" s="10">
        <f>IF(AND(M234&lt;M235,P234=0,K234=0),1,0)</f>
        <v>0</v>
      </c>
      <c r="R234" s="10">
        <f t="shared" si="37"/>
        <v>4</v>
      </c>
      <c r="S234" s="10">
        <f>M235</f>
        <v>2</v>
      </c>
      <c r="T234" s="10">
        <f t="shared" si="38"/>
        <v>3</v>
      </c>
      <c r="U234" s="10">
        <f t="shared" si="39"/>
        <v>2</v>
      </c>
      <c r="V234" s="485" t="str">
        <f t="shared" si="34"/>
        <v/>
      </c>
    </row>
    <row r="235" spans="1:22" ht="15.75" customHeight="1" thickBot="1" x14ac:dyDescent="0.3">
      <c r="A235" s="9">
        <f t="shared" si="51"/>
        <v>15</v>
      </c>
      <c r="B235" s="9">
        <f>B234</f>
        <v>117</v>
      </c>
      <c r="C235" s="487"/>
      <c r="D235" s="489"/>
      <c r="E235" s="9" t="str">
        <f>IFERROR(VLOOKUP(B235,rozpis_tisk!$A$3:$C$202,3,0),"")</f>
        <v>HC Rytíři Vlašim</v>
      </c>
      <c r="F235" s="9" t="s">
        <v>55</v>
      </c>
      <c r="G235" s="36">
        <v>1</v>
      </c>
      <c r="H235" s="452">
        <v>2</v>
      </c>
      <c r="I235" s="452">
        <v>0</v>
      </c>
      <c r="J235" s="452">
        <v>0</v>
      </c>
      <c r="K235" s="452"/>
      <c r="M235" s="10">
        <f t="shared" si="40"/>
        <v>2</v>
      </c>
      <c r="N235" s="10">
        <f>IF(AND(M235&gt;M234,K235=0),1,0)</f>
        <v>0</v>
      </c>
      <c r="O235" s="10">
        <f t="shared" si="36"/>
        <v>0</v>
      </c>
      <c r="P235" s="10">
        <f>K234</f>
        <v>0</v>
      </c>
      <c r="Q235" s="10">
        <f>IF(AND(M235&lt;M234,N235=0,K234=0),1,0)</f>
        <v>1</v>
      </c>
      <c r="R235" s="10">
        <f t="shared" si="37"/>
        <v>2</v>
      </c>
      <c r="S235" s="10">
        <f>M234</f>
        <v>4</v>
      </c>
      <c r="T235" s="10">
        <f t="shared" si="38"/>
        <v>0</v>
      </c>
      <c r="U235" s="10">
        <f t="shared" si="39"/>
        <v>-2</v>
      </c>
      <c r="V235" s="485"/>
    </row>
    <row r="236" spans="1:22" ht="15.75" customHeight="1" x14ac:dyDescent="0.25">
      <c r="A236" s="9">
        <v>15</v>
      </c>
      <c r="B236" s="13">
        <v>118</v>
      </c>
      <c r="C236" s="486" t="str">
        <f>IFERROR(VLOOKUP(B236,rozpis_tisk!$A$2:$C$178,2,0),"")</f>
        <v xml:space="preserve">HC Hvězda Praha </v>
      </c>
      <c r="D236" s="488" t="str">
        <f>IFERROR(VLOOKUP(B236,rozpis_tisk!$A$2:$C$178,3,0),"")</f>
        <v>HC Poděbrady</v>
      </c>
      <c r="E236" s="13" t="str">
        <f>IFERROR(VLOOKUP(B236,rozpis_tisk!$A$3:$C$202,2,0),"")</f>
        <v xml:space="preserve">HC Hvězda Praha </v>
      </c>
      <c r="F236" s="26" t="s">
        <v>54</v>
      </c>
      <c r="G236" s="392">
        <v>1</v>
      </c>
      <c r="H236" s="453">
        <v>1</v>
      </c>
      <c r="I236" s="453">
        <v>1</v>
      </c>
      <c r="J236" s="453">
        <v>1</v>
      </c>
      <c r="K236" s="453">
        <v>1</v>
      </c>
      <c r="M236" s="10">
        <f t="shared" si="40"/>
        <v>4</v>
      </c>
      <c r="N236" s="10">
        <f>IF(AND(M236&gt;M237,K236=0),1,0)</f>
        <v>0</v>
      </c>
      <c r="O236" s="10">
        <f t="shared" si="36"/>
        <v>1</v>
      </c>
      <c r="P236" s="10">
        <f>K237</f>
        <v>0</v>
      </c>
      <c r="Q236" s="10">
        <f>IF(AND(M236&lt;M237,P236=0,K236=0),1,0)</f>
        <v>0</v>
      </c>
      <c r="R236" s="10">
        <f t="shared" si="37"/>
        <v>4</v>
      </c>
      <c r="S236" s="10">
        <f>M237</f>
        <v>3</v>
      </c>
      <c r="T236" s="10">
        <f t="shared" si="38"/>
        <v>2</v>
      </c>
      <c r="U236" s="10">
        <f t="shared" si="39"/>
        <v>1</v>
      </c>
      <c r="V236" s="485" t="str">
        <f t="shared" si="34"/>
        <v/>
      </c>
    </row>
    <row r="237" spans="1:22" ht="15.75" customHeight="1" thickBot="1" x14ac:dyDescent="0.3">
      <c r="A237" s="9">
        <f t="shared" si="51"/>
        <v>15</v>
      </c>
      <c r="B237" s="9">
        <f>B236</f>
        <v>118</v>
      </c>
      <c r="C237" s="487"/>
      <c r="D237" s="489"/>
      <c r="E237" s="9" t="str">
        <f>IFERROR(VLOOKUP(B237,rozpis_tisk!$A$3:$C$202,3,0),"")</f>
        <v>HC Poděbrady</v>
      </c>
      <c r="F237" s="9" t="s">
        <v>55</v>
      </c>
      <c r="G237" s="36">
        <v>1</v>
      </c>
      <c r="H237" s="452">
        <v>1</v>
      </c>
      <c r="I237" s="452">
        <v>2</v>
      </c>
      <c r="J237" s="452">
        <v>0</v>
      </c>
      <c r="K237" s="452"/>
      <c r="M237" s="10">
        <f t="shared" si="40"/>
        <v>3</v>
      </c>
      <c r="N237" s="10">
        <f>IF(AND(M237&gt;M236,K237=0),1,0)</f>
        <v>0</v>
      </c>
      <c r="O237" s="10">
        <f t="shared" si="36"/>
        <v>0</v>
      </c>
      <c r="P237" s="10">
        <f>K236</f>
        <v>1</v>
      </c>
      <c r="Q237" s="10">
        <f>IF(AND(M237&lt;M236,N237=0,K236=0),1,0)</f>
        <v>0</v>
      </c>
      <c r="R237" s="10">
        <f t="shared" si="37"/>
        <v>3</v>
      </c>
      <c r="S237" s="10">
        <f>M236</f>
        <v>4</v>
      </c>
      <c r="T237" s="10">
        <f t="shared" si="38"/>
        <v>1</v>
      </c>
      <c r="U237" s="10">
        <f t="shared" si="39"/>
        <v>-1</v>
      </c>
      <c r="V237" s="485"/>
    </row>
    <row r="238" spans="1:22" ht="15.75" customHeight="1" x14ac:dyDescent="0.25">
      <c r="A238" s="9">
        <f t="shared" si="51"/>
        <v>15</v>
      </c>
      <c r="B238" s="13">
        <v>119</v>
      </c>
      <c r="C238" s="486" t="str">
        <f>IFERROR(VLOOKUP(B238,rozpis_tisk!$A$2:$C$178,2,0),"")</f>
        <v>HC Berounští Medvědi</v>
      </c>
      <c r="D238" s="488" t="str">
        <f>IFERROR(VLOOKUP(B238,rozpis_tisk!$A$2:$C$178,3,0),"")</f>
        <v>HC Žabonosy</v>
      </c>
      <c r="E238" s="13" t="str">
        <f>IFERROR(VLOOKUP(B238,rozpis_tisk!$A$3:$C$202,2,0),"")</f>
        <v>HC Berounští Medvědi</v>
      </c>
      <c r="F238" s="26" t="s">
        <v>54</v>
      </c>
      <c r="G238" s="392">
        <v>1</v>
      </c>
      <c r="H238" s="453">
        <v>1</v>
      </c>
      <c r="I238" s="453">
        <v>1</v>
      </c>
      <c r="J238" s="453">
        <v>2</v>
      </c>
      <c r="K238" s="453"/>
      <c r="M238" s="10">
        <f t="shared" si="40"/>
        <v>4</v>
      </c>
      <c r="N238" s="10">
        <f>IF(AND(M238&gt;M239,K238=0),1,0)</f>
        <v>0</v>
      </c>
      <c r="O238" s="10">
        <f t="shared" si="36"/>
        <v>0</v>
      </c>
      <c r="P238" s="10">
        <f>K239</f>
        <v>0</v>
      </c>
      <c r="Q238" s="10">
        <f>IF(AND(M238&lt;M239,P238=0,K238=0),1,0)</f>
        <v>1</v>
      </c>
      <c r="R238" s="10">
        <f t="shared" si="37"/>
        <v>4</v>
      </c>
      <c r="S238" s="10">
        <f>M239</f>
        <v>6</v>
      </c>
      <c r="T238" s="10">
        <f t="shared" si="38"/>
        <v>0</v>
      </c>
      <c r="U238" s="10">
        <f t="shared" si="39"/>
        <v>-2</v>
      </c>
      <c r="V238" s="485" t="str">
        <f t="shared" si="34"/>
        <v/>
      </c>
    </row>
    <row r="239" spans="1:22" ht="15.75" customHeight="1" thickBot="1" x14ac:dyDescent="0.3">
      <c r="A239" s="9">
        <f t="shared" si="51"/>
        <v>15</v>
      </c>
      <c r="B239" s="9">
        <f>B238</f>
        <v>119</v>
      </c>
      <c r="C239" s="487"/>
      <c r="D239" s="489"/>
      <c r="E239" s="9" t="str">
        <f>IFERROR(VLOOKUP(B239,rozpis_tisk!$A$3:$C$202,3,0),"")</f>
        <v>HC Žabonosy</v>
      </c>
      <c r="F239" s="9" t="s">
        <v>55</v>
      </c>
      <c r="G239" s="36">
        <v>1</v>
      </c>
      <c r="H239" s="452">
        <v>3</v>
      </c>
      <c r="I239" s="452">
        <v>0</v>
      </c>
      <c r="J239" s="452">
        <v>3</v>
      </c>
      <c r="K239" s="452"/>
      <c r="M239" s="10">
        <f t="shared" si="40"/>
        <v>6</v>
      </c>
      <c r="N239" s="10">
        <f>IF(AND(M239&gt;M238,K239=0),1,0)</f>
        <v>1</v>
      </c>
      <c r="O239" s="10">
        <f t="shared" si="36"/>
        <v>0</v>
      </c>
      <c r="P239" s="10">
        <f>K238</f>
        <v>0</v>
      </c>
      <c r="Q239" s="10">
        <f>IF(AND(M239&lt;M238,N239=0,K238=0),1,0)</f>
        <v>0</v>
      </c>
      <c r="R239" s="10">
        <f t="shared" si="37"/>
        <v>6</v>
      </c>
      <c r="S239" s="10">
        <f>M238</f>
        <v>4</v>
      </c>
      <c r="T239" s="10">
        <f t="shared" si="38"/>
        <v>3</v>
      </c>
      <c r="U239" s="10">
        <f t="shared" si="39"/>
        <v>2</v>
      </c>
      <c r="V239" s="485"/>
    </row>
    <row r="240" spans="1:22" ht="15.75" customHeight="1" x14ac:dyDescent="0.25">
      <c r="A240" s="9">
        <f t="shared" si="51"/>
        <v>15</v>
      </c>
      <c r="B240" s="13">
        <v>120</v>
      </c>
      <c r="C240" s="486" t="str">
        <f>IFERROR(VLOOKUP(B240,rozpis_tisk!$A$2:$C$178,2,0),"")</f>
        <v>Flyers Hockey team</v>
      </c>
      <c r="D240" s="488" t="str">
        <f>IFERROR(VLOOKUP(B240,rozpis_tisk!$A$2:$C$178,3,0),"")</f>
        <v xml:space="preserve">HC Benátky n Jizerou B </v>
      </c>
      <c r="E240" s="13" t="str">
        <f>IFERROR(VLOOKUP(B240,rozpis_tisk!$A$3:$C$202,2,0),"")</f>
        <v>Flyers Hockey team</v>
      </c>
      <c r="F240" s="26" t="s">
        <v>54</v>
      </c>
      <c r="G240" s="392">
        <v>1</v>
      </c>
      <c r="H240" s="453">
        <v>1</v>
      </c>
      <c r="I240" s="453">
        <v>4</v>
      </c>
      <c r="J240" s="453">
        <v>2</v>
      </c>
      <c r="K240" s="453"/>
      <c r="M240" s="10">
        <f t="shared" si="40"/>
        <v>7</v>
      </c>
      <c r="N240" s="10">
        <f>IF(AND(M240&gt;M241,K240=0),1,0)</f>
        <v>1</v>
      </c>
      <c r="O240" s="10">
        <f t="shared" si="36"/>
        <v>0</v>
      </c>
      <c r="P240" s="10">
        <f>K241</f>
        <v>0</v>
      </c>
      <c r="Q240" s="10">
        <f>IF(AND(M240&lt;M241,P240=0,K240=0),1,0)</f>
        <v>0</v>
      </c>
      <c r="R240" s="10">
        <f t="shared" si="37"/>
        <v>7</v>
      </c>
      <c r="S240" s="10">
        <f>M241</f>
        <v>2</v>
      </c>
      <c r="T240" s="10">
        <f t="shared" si="38"/>
        <v>3</v>
      </c>
      <c r="U240" s="10">
        <f t="shared" si="39"/>
        <v>5</v>
      </c>
      <c r="V240" s="485" t="str">
        <f t="shared" si="34"/>
        <v/>
      </c>
    </row>
    <row r="241" spans="1:22" ht="15.75" customHeight="1" thickBot="1" x14ac:dyDescent="0.3">
      <c r="A241" s="9">
        <f t="shared" si="51"/>
        <v>15</v>
      </c>
      <c r="B241" s="9">
        <f>B240</f>
        <v>120</v>
      </c>
      <c r="C241" s="487"/>
      <c r="D241" s="489"/>
      <c r="E241" s="9" t="str">
        <f>IFERROR(VLOOKUP(B241,rozpis_tisk!$A$3:$C$202,3,0),"")</f>
        <v xml:space="preserve">HC Benátky n Jizerou B </v>
      </c>
      <c r="F241" s="9" t="s">
        <v>55</v>
      </c>
      <c r="G241" s="36">
        <v>1</v>
      </c>
      <c r="H241" s="452">
        <v>0</v>
      </c>
      <c r="I241" s="452">
        <v>1</v>
      </c>
      <c r="J241" s="452">
        <v>1</v>
      </c>
      <c r="K241" s="452"/>
      <c r="M241" s="10">
        <f t="shared" si="40"/>
        <v>2</v>
      </c>
      <c r="N241" s="10">
        <f>IF(AND(M241&gt;M240,K241=0),1,0)</f>
        <v>0</v>
      </c>
      <c r="O241" s="10">
        <f t="shared" si="36"/>
        <v>0</v>
      </c>
      <c r="P241" s="10">
        <f>K240</f>
        <v>0</v>
      </c>
      <c r="Q241" s="10">
        <f>IF(AND(M241&lt;M240,N241=0,K240=0),1,0)</f>
        <v>1</v>
      </c>
      <c r="R241" s="10">
        <f t="shared" si="37"/>
        <v>2</v>
      </c>
      <c r="S241" s="10">
        <f>M240</f>
        <v>7</v>
      </c>
      <c r="T241" s="10">
        <f t="shared" si="38"/>
        <v>0</v>
      </c>
      <c r="U241" s="10">
        <f t="shared" si="39"/>
        <v>-5</v>
      </c>
      <c r="V241" s="485"/>
    </row>
    <row r="242" spans="1:22" ht="15.75" customHeight="1" x14ac:dyDescent="0.25">
      <c r="A242" s="9">
        <v>16</v>
      </c>
      <c r="B242" s="13">
        <v>121</v>
      </c>
      <c r="C242" s="486" t="str">
        <f>IFERROR(VLOOKUP(B242,rozpis_tisk!$A$2:$C$178,2,0),"")</f>
        <v>HC Berounští Medvědi</v>
      </c>
      <c r="D242" s="488" t="str">
        <f>IFERROR(VLOOKUP(B242,rozpis_tisk!$A$2:$C$178,3,0),"")</f>
        <v>HC Rakovník</v>
      </c>
      <c r="E242" s="13" t="str">
        <f>IFERROR(VLOOKUP(B242,rozpis_tisk!$A$3:$C$202,2,0),"")</f>
        <v>HC Berounští Medvědi</v>
      </c>
      <c r="F242" s="26" t="s">
        <v>54</v>
      </c>
      <c r="G242" s="392">
        <v>1</v>
      </c>
      <c r="H242" s="453">
        <v>0</v>
      </c>
      <c r="I242" s="453">
        <v>0</v>
      </c>
      <c r="J242" s="453">
        <v>2</v>
      </c>
      <c r="K242" s="453"/>
      <c r="M242" s="10">
        <f t="shared" si="40"/>
        <v>2</v>
      </c>
      <c r="N242" s="10">
        <f>IF(AND(M242&gt;M243,K242=0),1,0)</f>
        <v>0</v>
      </c>
      <c r="O242" s="10">
        <f t="shared" si="36"/>
        <v>0</v>
      </c>
      <c r="P242" s="10">
        <f>K243</f>
        <v>0</v>
      </c>
      <c r="Q242" s="10">
        <f>IF(AND(M242&lt;M243,P242=0,K242=0),1,0)</f>
        <v>1</v>
      </c>
      <c r="R242" s="10">
        <f t="shared" si="37"/>
        <v>2</v>
      </c>
      <c r="S242" s="10">
        <f>M243</f>
        <v>6</v>
      </c>
      <c r="T242" s="10">
        <f t="shared" si="38"/>
        <v>0</v>
      </c>
      <c r="U242" s="10">
        <f t="shared" si="39"/>
        <v>-4</v>
      </c>
      <c r="V242" s="485" t="str">
        <f t="shared" si="34"/>
        <v/>
      </c>
    </row>
    <row r="243" spans="1:22" ht="15.75" customHeight="1" thickBot="1" x14ac:dyDescent="0.3">
      <c r="A243" s="9">
        <f>A242</f>
        <v>16</v>
      </c>
      <c r="B243" s="9">
        <f>B242</f>
        <v>121</v>
      </c>
      <c r="C243" s="487"/>
      <c r="D243" s="489"/>
      <c r="E243" s="9" t="str">
        <f>IFERROR(VLOOKUP(B243,rozpis_tisk!$A$3:$C$202,3,0),"")</f>
        <v>HC Rakovník</v>
      </c>
      <c r="F243" s="9" t="s">
        <v>55</v>
      </c>
      <c r="G243" s="36">
        <v>1</v>
      </c>
      <c r="H243" s="452">
        <v>1</v>
      </c>
      <c r="I243" s="452">
        <v>2</v>
      </c>
      <c r="J243" s="452">
        <v>3</v>
      </c>
      <c r="K243" s="452"/>
      <c r="M243" s="10">
        <f t="shared" si="40"/>
        <v>6</v>
      </c>
      <c r="N243" s="10">
        <f>IF(AND(M243&gt;M242,K243=0),1,0)</f>
        <v>1</v>
      </c>
      <c r="O243" s="10">
        <f t="shared" si="36"/>
        <v>0</v>
      </c>
      <c r="P243" s="10">
        <f>K242</f>
        <v>0</v>
      </c>
      <c r="Q243" s="10">
        <f>IF(AND(M243&lt;M242,N243=0,K242=0),1,0)</f>
        <v>0</v>
      </c>
      <c r="R243" s="10">
        <f t="shared" si="37"/>
        <v>6</v>
      </c>
      <c r="S243" s="10">
        <f>M242</f>
        <v>2</v>
      </c>
      <c r="T243" s="10">
        <f t="shared" si="38"/>
        <v>3</v>
      </c>
      <c r="U243" s="10">
        <f t="shared" si="39"/>
        <v>4</v>
      </c>
      <c r="V243" s="485"/>
    </row>
    <row r="244" spans="1:22" ht="15.75" customHeight="1" x14ac:dyDescent="0.25">
      <c r="A244" s="9">
        <f t="shared" ref="A244:A253" si="52">A243</f>
        <v>16</v>
      </c>
      <c r="B244" s="13">
        <v>122</v>
      </c>
      <c r="C244" s="486" t="str">
        <f>IFERROR(VLOOKUP(B244,rozpis_tisk!$A$2:$C$178,2,0),"")</f>
        <v>SK Černošice</v>
      </c>
      <c r="D244" s="488" t="str">
        <f>IFERROR(VLOOKUP(B244,rozpis_tisk!$A$2:$C$178,3,0),"")</f>
        <v>Slavoj Velké Popovice</v>
      </c>
      <c r="E244" s="13" t="str">
        <f>IFERROR(VLOOKUP(B244,rozpis_tisk!$A$3:$C$202,2,0),"")</f>
        <v>SK Černošice</v>
      </c>
      <c r="F244" s="26" t="s">
        <v>54</v>
      </c>
      <c r="G244" s="392">
        <v>1</v>
      </c>
      <c r="H244" s="453">
        <v>3</v>
      </c>
      <c r="I244" s="453">
        <v>0</v>
      </c>
      <c r="J244" s="453">
        <v>2</v>
      </c>
      <c r="K244" s="453">
        <v>1</v>
      </c>
      <c r="M244" s="10">
        <f t="shared" si="40"/>
        <v>6</v>
      </c>
      <c r="N244" s="10">
        <f>IF(AND(M244&gt;M245,K244=0),1,0)</f>
        <v>0</v>
      </c>
      <c r="O244" s="10">
        <f t="shared" si="36"/>
        <v>1</v>
      </c>
      <c r="P244" s="10">
        <f>K245</f>
        <v>0</v>
      </c>
      <c r="Q244" s="10">
        <f>IF(AND(M244&lt;M245,P244=0,K244=0),1,0)</f>
        <v>0</v>
      </c>
      <c r="R244" s="10">
        <f t="shared" si="37"/>
        <v>6</v>
      </c>
      <c r="S244" s="10">
        <f>M245</f>
        <v>5</v>
      </c>
      <c r="T244" s="10">
        <f t="shared" si="38"/>
        <v>2</v>
      </c>
      <c r="U244" s="10">
        <f t="shared" si="39"/>
        <v>1</v>
      </c>
      <c r="V244" s="485" t="str">
        <f t="shared" si="34"/>
        <v/>
      </c>
    </row>
    <row r="245" spans="1:22" ht="15.75" customHeight="1" thickBot="1" x14ac:dyDescent="0.3">
      <c r="A245" s="9">
        <f t="shared" si="52"/>
        <v>16</v>
      </c>
      <c r="B245" s="9">
        <f>B244</f>
        <v>122</v>
      </c>
      <c r="C245" s="487"/>
      <c r="D245" s="489"/>
      <c r="E245" s="9" t="str">
        <f>IFERROR(VLOOKUP(B245,rozpis_tisk!$A$3:$C$202,3,0),"")</f>
        <v>Slavoj Velké Popovice</v>
      </c>
      <c r="F245" s="9" t="s">
        <v>55</v>
      </c>
      <c r="G245" s="36">
        <v>1</v>
      </c>
      <c r="H245" s="452">
        <v>2</v>
      </c>
      <c r="I245" s="452">
        <v>2</v>
      </c>
      <c r="J245" s="452">
        <v>1</v>
      </c>
      <c r="K245" s="452"/>
      <c r="M245" s="10">
        <f t="shared" si="40"/>
        <v>5</v>
      </c>
      <c r="N245" s="10">
        <f>IF(AND(M245&gt;M244,K245=0),1,0)</f>
        <v>0</v>
      </c>
      <c r="O245" s="10">
        <f t="shared" si="36"/>
        <v>0</v>
      </c>
      <c r="P245" s="10">
        <f>K244</f>
        <v>1</v>
      </c>
      <c r="Q245" s="10">
        <f>IF(AND(M245&lt;M244,N245=0,K244=0),1,0)</f>
        <v>0</v>
      </c>
      <c r="R245" s="10">
        <f t="shared" si="37"/>
        <v>5</v>
      </c>
      <c r="S245" s="10">
        <f>M244</f>
        <v>6</v>
      </c>
      <c r="T245" s="10">
        <f t="shared" si="38"/>
        <v>1</v>
      </c>
      <c r="U245" s="10">
        <f t="shared" si="39"/>
        <v>-1</v>
      </c>
      <c r="V245" s="485"/>
    </row>
    <row r="246" spans="1:22" ht="15.75" customHeight="1" x14ac:dyDescent="0.25">
      <c r="A246" s="9">
        <f t="shared" si="52"/>
        <v>16</v>
      </c>
      <c r="B246" s="13">
        <v>123</v>
      </c>
      <c r="C246" s="486" t="str">
        <f>IFERROR(VLOOKUP(B246,rozpis_tisk!$A$2:$C$178,2,0),"")</f>
        <v xml:space="preserve">HC Hvězda Praha </v>
      </c>
      <c r="D246" s="488" t="str">
        <f>IFERROR(VLOOKUP(B246,rozpis_tisk!$A$2:$C$178,3,0),"")</f>
        <v>HC Junior Mělník</v>
      </c>
      <c r="E246" s="13" t="str">
        <f>IFERROR(VLOOKUP(B246,rozpis_tisk!$A$3:$C$202,2,0),"")</f>
        <v xml:space="preserve">HC Hvězda Praha </v>
      </c>
      <c r="F246" s="26" t="s">
        <v>54</v>
      </c>
      <c r="G246" s="392">
        <v>1</v>
      </c>
      <c r="H246" s="453">
        <v>0</v>
      </c>
      <c r="I246" s="453">
        <v>2</v>
      </c>
      <c r="J246" s="453">
        <v>0</v>
      </c>
      <c r="K246" s="453"/>
      <c r="M246" s="10">
        <f t="shared" si="40"/>
        <v>2</v>
      </c>
      <c r="N246" s="10">
        <f>IF(AND(M246&gt;M247,K246=0),1,0)</f>
        <v>0</v>
      </c>
      <c r="O246" s="10">
        <f t="shared" si="36"/>
        <v>0</v>
      </c>
      <c r="P246" s="10">
        <f>K247</f>
        <v>0</v>
      </c>
      <c r="Q246" s="10">
        <f>IF(AND(M246&lt;M247,P246=0,K246=0),1,0)</f>
        <v>1</v>
      </c>
      <c r="R246" s="10">
        <f t="shared" si="37"/>
        <v>2</v>
      </c>
      <c r="S246" s="10">
        <f>M247</f>
        <v>4</v>
      </c>
      <c r="T246" s="10">
        <f t="shared" si="38"/>
        <v>0</v>
      </c>
      <c r="U246" s="10">
        <f t="shared" si="39"/>
        <v>-2</v>
      </c>
      <c r="V246" s="485" t="str">
        <f t="shared" si="34"/>
        <v/>
      </c>
    </row>
    <row r="247" spans="1:22" ht="15.75" customHeight="1" thickBot="1" x14ac:dyDescent="0.3">
      <c r="A247" s="9">
        <f t="shared" si="52"/>
        <v>16</v>
      </c>
      <c r="B247" s="9">
        <f>B246</f>
        <v>123</v>
      </c>
      <c r="C247" s="487"/>
      <c r="D247" s="489"/>
      <c r="E247" s="9" t="str">
        <f>IFERROR(VLOOKUP(B247,rozpis_tisk!$A$3:$C$202,3,0),"")</f>
        <v>HC Junior Mělník</v>
      </c>
      <c r="F247" s="9" t="s">
        <v>55</v>
      </c>
      <c r="G247" s="36">
        <v>1</v>
      </c>
      <c r="H247" s="452">
        <v>1</v>
      </c>
      <c r="I247" s="452">
        <v>2</v>
      </c>
      <c r="J247" s="452">
        <v>1</v>
      </c>
      <c r="K247" s="452"/>
      <c r="M247" s="10">
        <f t="shared" si="40"/>
        <v>4</v>
      </c>
      <c r="N247" s="10">
        <f>IF(AND(M247&gt;M246,K247=0),1,0)</f>
        <v>1</v>
      </c>
      <c r="O247" s="10">
        <f t="shared" si="36"/>
        <v>0</v>
      </c>
      <c r="P247" s="10">
        <f>K246</f>
        <v>0</v>
      </c>
      <c r="Q247" s="10">
        <f>IF(AND(M247&lt;M246,N247=0,K246=0),1,0)</f>
        <v>0</v>
      </c>
      <c r="R247" s="10">
        <f t="shared" si="37"/>
        <v>4</v>
      </c>
      <c r="S247" s="10">
        <f>M246</f>
        <v>2</v>
      </c>
      <c r="T247" s="10">
        <f t="shared" si="38"/>
        <v>3</v>
      </c>
      <c r="U247" s="10">
        <f t="shared" si="39"/>
        <v>2</v>
      </c>
      <c r="V247" s="485"/>
    </row>
    <row r="248" spans="1:22" ht="15.75" customHeight="1" x14ac:dyDescent="0.25">
      <c r="A248" s="9">
        <f t="shared" si="52"/>
        <v>16</v>
      </c>
      <c r="B248" s="13">
        <v>124</v>
      </c>
      <c r="C248" s="486" t="str">
        <f>IFERROR(VLOOKUP(B248,rozpis_tisk!$A$2:$C$178,2,0),"")</f>
        <v xml:space="preserve">HC Benátky n Jizerou B </v>
      </c>
      <c r="D248" s="488" t="str">
        <f>IFERROR(VLOOKUP(B248,rozpis_tisk!$A$2:$C$178,3,0),"")</f>
        <v>HC Rytíři Vlašim</v>
      </c>
      <c r="E248" s="13" t="str">
        <f>IFERROR(VLOOKUP(B248,rozpis_tisk!$A$3:$C$202,2,0),"")</f>
        <v xml:space="preserve">HC Benátky n Jizerou B </v>
      </c>
      <c r="F248" s="26" t="s">
        <v>54</v>
      </c>
      <c r="G248" s="392">
        <v>1</v>
      </c>
      <c r="H248" s="453">
        <v>1</v>
      </c>
      <c r="I248" s="453">
        <v>1</v>
      </c>
      <c r="J248" s="453">
        <v>0</v>
      </c>
      <c r="K248" s="453"/>
      <c r="M248" s="10">
        <f t="shared" si="40"/>
        <v>2</v>
      </c>
      <c r="N248" s="10">
        <f>IF(AND(M248&gt;M249,K248=0),1,0)</f>
        <v>0</v>
      </c>
      <c r="O248" s="10">
        <f t="shared" si="36"/>
        <v>0</v>
      </c>
      <c r="P248" s="10">
        <f>K249</f>
        <v>0</v>
      </c>
      <c r="Q248" s="10">
        <f>IF(AND(M248&lt;M249,P248=0,K248=0),1,0)</f>
        <v>1</v>
      </c>
      <c r="R248" s="10">
        <f t="shared" si="37"/>
        <v>2</v>
      </c>
      <c r="S248" s="10">
        <f>M249</f>
        <v>7</v>
      </c>
      <c r="T248" s="10">
        <f t="shared" si="38"/>
        <v>0</v>
      </c>
      <c r="U248" s="10">
        <f t="shared" si="39"/>
        <v>-5</v>
      </c>
      <c r="V248" s="485" t="str">
        <f t="shared" si="34"/>
        <v/>
      </c>
    </row>
    <row r="249" spans="1:22" ht="15.75" customHeight="1" thickBot="1" x14ac:dyDescent="0.3">
      <c r="A249" s="9">
        <f t="shared" si="52"/>
        <v>16</v>
      </c>
      <c r="B249" s="9">
        <f>B248</f>
        <v>124</v>
      </c>
      <c r="C249" s="487"/>
      <c r="D249" s="489"/>
      <c r="E249" s="9" t="str">
        <f>IFERROR(VLOOKUP(B249,rozpis_tisk!$A$3:$C$202,3,0),"")</f>
        <v>HC Rytíři Vlašim</v>
      </c>
      <c r="F249" s="9" t="s">
        <v>55</v>
      </c>
      <c r="G249" s="36">
        <v>1</v>
      </c>
      <c r="H249" s="452">
        <v>1</v>
      </c>
      <c r="I249" s="452">
        <v>4</v>
      </c>
      <c r="J249" s="452">
        <v>2</v>
      </c>
      <c r="K249" s="452"/>
      <c r="M249" s="10">
        <f t="shared" si="40"/>
        <v>7</v>
      </c>
      <c r="N249" s="10">
        <f>IF(AND(M249&gt;M248,K249=0),1,0)</f>
        <v>1</v>
      </c>
      <c r="O249" s="10">
        <f t="shared" si="36"/>
        <v>0</v>
      </c>
      <c r="P249" s="10">
        <f>K248</f>
        <v>0</v>
      </c>
      <c r="Q249" s="10">
        <f>IF(AND(M249&lt;M248,N249=0,K248=0),1,0)</f>
        <v>0</v>
      </c>
      <c r="R249" s="10">
        <f t="shared" si="37"/>
        <v>7</v>
      </c>
      <c r="S249" s="10">
        <f>M248</f>
        <v>2</v>
      </c>
      <c r="T249" s="10">
        <f t="shared" si="38"/>
        <v>3</v>
      </c>
      <c r="U249" s="10">
        <f t="shared" si="39"/>
        <v>5</v>
      </c>
      <c r="V249" s="485"/>
    </row>
    <row r="250" spans="1:22" ht="16.5" customHeight="1" x14ac:dyDescent="0.25">
      <c r="A250" s="9">
        <f t="shared" si="52"/>
        <v>16</v>
      </c>
      <c r="B250" s="13">
        <v>125</v>
      </c>
      <c r="C250" s="486" t="str">
        <f>IFERROR(VLOOKUP(B250,rozpis_tisk!$A$2:$C$178,2,0),"")</f>
        <v>HC Poděbrady</v>
      </c>
      <c r="D250" s="488" t="str">
        <f>IFERROR(VLOOKUP(B250,rozpis_tisk!$A$2:$C$178,3,0),"")</f>
        <v>HC Čáslav</v>
      </c>
      <c r="E250" s="13" t="str">
        <f>IFERROR(VLOOKUP(B250,rozpis_tisk!$A$3:$C$202,2,0),"")</f>
        <v>HC Poděbrady</v>
      </c>
      <c r="F250" s="26" t="s">
        <v>54</v>
      </c>
      <c r="G250" s="392">
        <v>1</v>
      </c>
      <c r="H250" s="453">
        <v>1</v>
      </c>
      <c r="I250" s="453">
        <v>3</v>
      </c>
      <c r="J250" s="453">
        <v>2</v>
      </c>
      <c r="K250" s="453"/>
      <c r="M250" s="10">
        <f t="shared" si="40"/>
        <v>6</v>
      </c>
      <c r="N250" s="10">
        <f>IF(AND(M250&gt;M251,K250=0),1,0)</f>
        <v>1</v>
      </c>
      <c r="O250" s="10">
        <f t="shared" si="36"/>
        <v>0</v>
      </c>
      <c r="P250" s="10">
        <f>K251</f>
        <v>0</v>
      </c>
      <c r="Q250" s="10">
        <f>IF(AND(M250&lt;M251,P250=0,K250=0),1,0)</f>
        <v>0</v>
      </c>
      <c r="R250" s="10">
        <f t="shared" si="37"/>
        <v>6</v>
      </c>
      <c r="S250" s="10">
        <f>M251</f>
        <v>2</v>
      </c>
      <c r="T250" s="10">
        <f t="shared" si="38"/>
        <v>3</v>
      </c>
      <c r="U250" s="10">
        <f t="shared" si="39"/>
        <v>4</v>
      </c>
      <c r="V250" s="485" t="str">
        <f t="shared" si="34"/>
        <v/>
      </c>
    </row>
    <row r="251" spans="1:22" ht="15.75" customHeight="1" thickBot="1" x14ac:dyDescent="0.3">
      <c r="A251" s="9">
        <f t="shared" si="52"/>
        <v>16</v>
      </c>
      <c r="B251" s="9">
        <f>B250</f>
        <v>125</v>
      </c>
      <c r="C251" s="487"/>
      <c r="D251" s="489"/>
      <c r="E251" s="9" t="str">
        <f>IFERROR(VLOOKUP(B251,rozpis_tisk!$A$3:$C$202,3,0),"")</f>
        <v>HC Čáslav</v>
      </c>
      <c r="F251" s="9" t="s">
        <v>55</v>
      </c>
      <c r="G251" s="36">
        <v>1</v>
      </c>
      <c r="H251" s="452">
        <v>1</v>
      </c>
      <c r="I251" s="452">
        <v>0</v>
      </c>
      <c r="J251" s="452">
        <v>1</v>
      </c>
      <c r="K251" s="452"/>
      <c r="M251" s="10">
        <f t="shared" si="40"/>
        <v>2</v>
      </c>
      <c r="N251" s="10">
        <f>IF(AND(M251&gt;M250,K251=0),1,0)</f>
        <v>0</v>
      </c>
      <c r="O251" s="10">
        <f t="shared" si="36"/>
        <v>0</v>
      </c>
      <c r="P251" s="10">
        <f>K250</f>
        <v>0</v>
      </c>
      <c r="Q251" s="10">
        <f>IF(AND(M251&lt;M250,N251=0,K250=0),1,0)</f>
        <v>1</v>
      </c>
      <c r="R251" s="10">
        <f t="shared" si="37"/>
        <v>2</v>
      </c>
      <c r="S251" s="10">
        <f>M250</f>
        <v>6</v>
      </c>
      <c r="T251" s="10">
        <f t="shared" si="38"/>
        <v>0</v>
      </c>
      <c r="U251" s="10">
        <f t="shared" si="39"/>
        <v>-4</v>
      </c>
      <c r="V251" s="485"/>
    </row>
    <row r="252" spans="1:22" ht="16.5" customHeight="1" x14ac:dyDescent="0.25">
      <c r="A252" s="9">
        <f t="shared" si="52"/>
        <v>16</v>
      </c>
      <c r="B252" s="13">
        <v>126</v>
      </c>
      <c r="C252" s="486" t="str">
        <f>IFERROR(VLOOKUP(B252,rozpis_tisk!$A$2:$C$178,2,0),"")</f>
        <v>HC Žabonosy</v>
      </c>
      <c r="D252" s="488" t="str">
        <f>IFERROR(VLOOKUP(B252,rozpis_tisk!$A$2:$C$178,3,0),"")</f>
        <v>HC LEV Benešov</v>
      </c>
      <c r="E252" s="13" t="str">
        <f>IFERROR(VLOOKUP(B252,rozpis_tisk!$A$3:$C$202,2,0),"")</f>
        <v>HC Žabonosy</v>
      </c>
      <c r="F252" s="26" t="s">
        <v>54</v>
      </c>
      <c r="G252" s="392">
        <v>1</v>
      </c>
      <c r="H252" s="453">
        <v>3</v>
      </c>
      <c r="I252" s="453">
        <v>2</v>
      </c>
      <c r="J252" s="453">
        <v>0</v>
      </c>
      <c r="K252" s="453">
        <v>1</v>
      </c>
      <c r="M252" s="10">
        <f t="shared" si="40"/>
        <v>6</v>
      </c>
      <c r="N252" s="10">
        <f>IF(AND(M252&gt;M253,K252=0),1,0)</f>
        <v>0</v>
      </c>
      <c r="O252" s="10">
        <f t="shared" si="36"/>
        <v>1</v>
      </c>
      <c r="P252" s="10">
        <f>K253</f>
        <v>0</v>
      </c>
      <c r="Q252" s="10">
        <f>IF(AND(M252&lt;M253,P252=0,K252=0),1,0)</f>
        <v>0</v>
      </c>
      <c r="R252" s="10">
        <f t="shared" si="37"/>
        <v>6</v>
      </c>
      <c r="S252" s="10">
        <f>M253</f>
        <v>5</v>
      </c>
      <c r="T252" s="10">
        <f t="shared" si="38"/>
        <v>2</v>
      </c>
      <c r="U252" s="10">
        <f t="shared" si="39"/>
        <v>1</v>
      </c>
      <c r="V252" s="485" t="str">
        <f t="shared" si="34"/>
        <v/>
      </c>
    </row>
    <row r="253" spans="1:22" ht="15.75" customHeight="1" thickBot="1" x14ac:dyDescent="0.3">
      <c r="A253" s="9">
        <f t="shared" si="52"/>
        <v>16</v>
      </c>
      <c r="B253" s="9">
        <f>B252</f>
        <v>126</v>
      </c>
      <c r="C253" s="487"/>
      <c r="D253" s="489"/>
      <c r="E253" s="9" t="str">
        <f>IFERROR(VLOOKUP(B253,rozpis_tisk!$A$3:$C$202,3,0),"")</f>
        <v>HC LEV Benešov</v>
      </c>
      <c r="F253" s="9" t="s">
        <v>55</v>
      </c>
      <c r="G253" s="36">
        <v>1</v>
      </c>
      <c r="H253" s="452">
        <v>2</v>
      </c>
      <c r="I253" s="452">
        <v>2</v>
      </c>
      <c r="J253" s="452">
        <v>1</v>
      </c>
      <c r="K253" s="452"/>
      <c r="M253" s="10">
        <f t="shared" si="40"/>
        <v>5</v>
      </c>
      <c r="N253" s="10">
        <f>IF(AND(M253&gt;M252,K253=0),1,0)</f>
        <v>0</v>
      </c>
      <c r="O253" s="10">
        <f t="shared" si="36"/>
        <v>0</v>
      </c>
      <c r="P253" s="10">
        <f>K252</f>
        <v>1</v>
      </c>
      <c r="Q253" s="10">
        <f>IF(AND(M253&lt;M252,N253=0,K252=0),1,0)</f>
        <v>0</v>
      </c>
      <c r="R253" s="10">
        <f t="shared" si="37"/>
        <v>5</v>
      </c>
      <c r="S253" s="10">
        <f>M252</f>
        <v>6</v>
      </c>
      <c r="T253" s="10">
        <f t="shared" si="38"/>
        <v>1</v>
      </c>
      <c r="U253" s="10">
        <f t="shared" si="39"/>
        <v>-1</v>
      </c>
      <c r="V253" s="485"/>
    </row>
    <row r="254" spans="1:22" ht="16.5" customHeight="1" x14ac:dyDescent="0.25">
      <c r="A254" s="9">
        <v>16</v>
      </c>
      <c r="B254" s="13">
        <v>127</v>
      </c>
      <c r="C254" s="486" t="str">
        <f>IFERROR(VLOOKUP(B254,rozpis_tisk!$A$2:$C$178,2,0),"")</f>
        <v>SK Sršni Kutná Hora</v>
      </c>
      <c r="D254" s="488" t="str">
        <f>IFERROR(VLOOKUP(B254,rozpis_tisk!$A$2:$C$178,3,0),"")</f>
        <v>BK Mladá Boleslav B</v>
      </c>
      <c r="E254" s="13" t="str">
        <f>IFERROR(VLOOKUP(B254,rozpis_tisk!$A$3:$C$202,2,0),"")</f>
        <v>SK Sršni Kutná Hora</v>
      </c>
      <c r="F254" s="26" t="s">
        <v>54</v>
      </c>
      <c r="G254" s="392">
        <v>1</v>
      </c>
      <c r="H254" s="453">
        <v>1</v>
      </c>
      <c r="I254" s="453">
        <v>1</v>
      </c>
      <c r="J254" s="453">
        <v>1</v>
      </c>
      <c r="K254" s="453"/>
      <c r="M254" s="10">
        <f t="shared" si="40"/>
        <v>3</v>
      </c>
      <c r="N254" s="10">
        <f>IF(AND(M254&gt;M255,K254=0),1,0)</f>
        <v>0</v>
      </c>
      <c r="O254" s="10">
        <f t="shared" si="36"/>
        <v>0</v>
      </c>
      <c r="P254" s="10">
        <f>K255</f>
        <v>0</v>
      </c>
      <c r="Q254" s="10">
        <f>IF(AND(M254&lt;M255,P254=0,K254=0),1,0)</f>
        <v>1</v>
      </c>
      <c r="R254" s="10">
        <f t="shared" si="37"/>
        <v>3</v>
      </c>
      <c r="S254" s="10">
        <f>M255</f>
        <v>6</v>
      </c>
      <c r="T254" s="10">
        <f t="shared" si="38"/>
        <v>0</v>
      </c>
      <c r="U254" s="10">
        <f t="shared" si="39"/>
        <v>-3</v>
      </c>
      <c r="V254" s="485" t="str">
        <f t="shared" si="34"/>
        <v/>
      </c>
    </row>
    <row r="255" spans="1:22" ht="15.75" customHeight="1" thickBot="1" x14ac:dyDescent="0.3">
      <c r="A255" s="9">
        <f>A254</f>
        <v>16</v>
      </c>
      <c r="B255" s="9">
        <f>B254</f>
        <v>127</v>
      </c>
      <c r="C255" s="487"/>
      <c r="D255" s="489"/>
      <c r="E255" s="9" t="str">
        <f>IFERROR(VLOOKUP(B255,rozpis_tisk!$A$3:$C$202,3,0),"")</f>
        <v>BK Mladá Boleslav B</v>
      </c>
      <c r="F255" s="9" t="s">
        <v>55</v>
      </c>
      <c r="G255" s="36">
        <v>1</v>
      </c>
      <c r="H255" s="452">
        <v>2</v>
      </c>
      <c r="I255" s="452">
        <v>1</v>
      </c>
      <c r="J255" s="452">
        <v>3</v>
      </c>
      <c r="K255" s="452"/>
      <c r="M255" s="10">
        <f t="shared" si="40"/>
        <v>6</v>
      </c>
      <c r="N255" s="10">
        <f>IF(AND(M255&gt;M254,K255=0),1,0)</f>
        <v>1</v>
      </c>
      <c r="O255" s="10">
        <f t="shared" si="36"/>
        <v>0</v>
      </c>
      <c r="P255" s="10">
        <f>K254</f>
        <v>0</v>
      </c>
      <c r="Q255" s="10">
        <f>IF(AND(M255&lt;M254,N255=0,K254=0),1,0)</f>
        <v>0</v>
      </c>
      <c r="R255" s="10">
        <f t="shared" si="37"/>
        <v>6</v>
      </c>
      <c r="S255" s="10">
        <f>M254</f>
        <v>3</v>
      </c>
      <c r="T255" s="10">
        <f t="shared" si="38"/>
        <v>3</v>
      </c>
      <c r="U255" s="10">
        <f t="shared" si="39"/>
        <v>3</v>
      </c>
      <c r="V255" s="485"/>
    </row>
    <row r="256" spans="1:22" ht="16.5" customHeight="1" x14ac:dyDescent="0.25">
      <c r="A256" s="9">
        <f t="shared" ref="A256:A287" si="53">A255</f>
        <v>16</v>
      </c>
      <c r="B256" s="13">
        <v>128</v>
      </c>
      <c r="C256" s="486" t="str">
        <f>IFERROR(VLOOKUP(B256,rozpis_tisk!$A$2:$C$178,2,0),"")</f>
        <v>Flyers Hockey team</v>
      </c>
      <c r="D256" s="488" t="str">
        <f>IFERROR(VLOOKUP(B256,rozpis_tisk!$A$2:$C$178,3,0),"")</f>
        <v>HK LEV Slaný</v>
      </c>
      <c r="E256" s="13" t="str">
        <f>IFERROR(VLOOKUP(B256,rozpis_tisk!$A$3:$C$202,2,0),"")</f>
        <v>Flyers Hockey team</v>
      </c>
      <c r="F256" s="26" t="s">
        <v>54</v>
      </c>
      <c r="G256" s="392">
        <v>1</v>
      </c>
      <c r="H256" s="453">
        <v>4</v>
      </c>
      <c r="I256" s="453">
        <v>1</v>
      </c>
      <c r="J256" s="453">
        <v>1</v>
      </c>
      <c r="K256" s="453"/>
      <c r="M256" s="10">
        <f t="shared" si="40"/>
        <v>6</v>
      </c>
      <c r="N256" s="10">
        <f>IF(AND(M256&gt;M257,K256=0),1,0)</f>
        <v>1</v>
      </c>
      <c r="O256" s="10">
        <f t="shared" si="36"/>
        <v>0</v>
      </c>
      <c r="P256" s="10">
        <f>K257</f>
        <v>0</v>
      </c>
      <c r="Q256" s="10">
        <f>IF(AND(M256&lt;M257,P256=0,K256=0),1,0)</f>
        <v>0</v>
      </c>
      <c r="R256" s="10">
        <f t="shared" si="37"/>
        <v>6</v>
      </c>
      <c r="S256" s="10">
        <f>M257</f>
        <v>3</v>
      </c>
      <c r="T256" s="10">
        <f t="shared" si="38"/>
        <v>3</v>
      </c>
      <c r="U256" s="10">
        <f t="shared" si="39"/>
        <v>3</v>
      </c>
      <c r="V256" s="485" t="str">
        <f t="shared" si="34"/>
        <v/>
      </c>
    </row>
    <row r="257" spans="1:22" ht="15.75" customHeight="1" thickBot="1" x14ac:dyDescent="0.3">
      <c r="A257" s="9">
        <f t="shared" si="53"/>
        <v>16</v>
      </c>
      <c r="B257" s="9">
        <f>B256</f>
        <v>128</v>
      </c>
      <c r="C257" s="487"/>
      <c r="D257" s="489"/>
      <c r="E257" s="9" t="str">
        <f>IFERROR(VLOOKUP(B257,rozpis_tisk!$A$3:$C$202,3,0),"")</f>
        <v>HK LEV Slaný</v>
      </c>
      <c r="F257" s="9" t="s">
        <v>55</v>
      </c>
      <c r="G257" s="36">
        <v>1</v>
      </c>
      <c r="H257" s="452">
        <v>1</v>
      </c>
      <c r="I257" s="452">
        <v>2</v>
      </c>
      <c r="J257" s="452">
        <v>0</v>
      </c>
      <c r="K257" s="452"/>
      <c r="M257" s="10">
        <f t="shared" si="40"/>
        <v>3</v>
      </c>
      <c r="N257" s="10">
        <f>IF(AND(M257&gt;M256,K257=0),1,0)</f>
        <v>0</v>
      </c>
      <c r="O257" s="10">
        <f t="shared" si="36"/>
        <v>0</v>
      </c>
      <c r="P257" s="10">
        <f>K256</f>
        <v>0</v>
      </c>
      <c r="Q257" s="10">
        <f>IF(AND(M257&lt;M256,N257=0,K256=0),1,0)</f>
        <v>1</v>
      </c>
      <c r="R257" s="10">
        <f t="shared" si="37"/>
        <v>3</v>
      </c>
      <c r="S257" s="10">
        <f>M256</f>
        <v>6</v>
      </c>
      <c r="T257" s="10">
        <f t="shared" si="38"/>
        <v>0</v>
      </c>
      <c r="U257" s="10">
        <f t="shared" si="39"/>
        <v>-3</v>
      </c>
      <c r="V257" s="485"/>
    </row>
    <row r="258" spans="1:22" ht="16.5" customHeight="1" x14ac:dyDescent="0.25">
      <c r="A258" s="9">
        <v>17</v>
      </c>
      <c r="B258" s="13">
        <v>129</v>
      </c>
      <c r="C258" s="486" t="str">
        <f>IFERROR(VLOOKUP(B258,rozpis_tisk!$A$2:$C$178,2,0),"")</f>
        <v xml:space="preserve">HC Hvězda Praha </v>
      </c>
      <c r="D258" s="488" t="str">
        <f>IFERROR(VLOOKUP(B258,rozpis_tisk!$A$2:$C$178,3,0),"")</f>
        <v>HC Berounští Medvědi</v>
      </c>
      <c r="E258" s="13" t="str">
        <f>IFERROR(VLOOKUP(B258,rozpis_tisk!$A$3:$C$202,2,0),"")</f>
        <v xml:space="preserve">HC Hvězda Praha </v>
      </c>
      <c r="F258" s="26" t="s">
        <v>54</v>
      </c>
      <c r="G258" s="392">
        <v>1</v>
      </c>
      <c r="H258" s="453">
        <v>4</v>
      </c>
      <c r="I258" s="453">
        <v>1</v>
      </c>
      <c r="J258" s="453">
        <v>2</v>
      </c>
      <c r="K258" s="453"/>
      <c r="M258" s="10">
        <f t="shared" si="40"/>
        <v>7</v>
      </c>
      <c r="N258" s="10">
        <f>IF(AND(M258&gt;M259,K258=0),1,0)</f>
        <v>1</v>
      </c>
      <c r="O258" s="10">
        <f t="shared" si="36"/>
        <v>0</v>
      </c>
      <c r="P258" s="10">
        <f>K259</f>
        <v>0</v>
      </c>
      <c r="Q258" s="10">
        <f>IF(AND(M258&lt;M259,P258=0,K258=0),1,0)</f>
        <v>0</v>
      </c>
      <c r="R258" s="10">
        <f t="shared" si="37"/>
        <v>7</v>
      </c>
      <c r="S258" s="10">
        <f>M259</f>
        <v>3</v>
      </c>
      <c r="T258" s="10">
        <f t="shared" si="38"/>
        <v>3</v>
      </c>
      <c r="U258" s="10">
        <f t="shared" si="39"/>
        <v>4</v>
      </c>
      <c r="V258" s="485" t="str">
        <f t="shared" ref="V258:V264" si="54">IF(M258=M259,"Dopiš SN","")</f>
        <v/>
      </c>
    </row>
    <row r="259" spans="1:22" ht="15.75" customHeight="1" thickBot="1" x14ac:dyDescent="0.3">
      <c r="A259" s="9">
        <f t="shared" si="53"/>
        <v>17</v>
      </c>
      <c r="B259" s="9">
        <f>B258</f>
        <v>129</v>
      </c>
      <c r="C259" s="487"/>
      <c r="D259" s="489"/>
      <c r="E259" s="9" t="str">
        <f>IFERROR(VLOOKUP(B259,rozpis_tisk!$A$3:$C$202,3,0),"")</f>
        <v>HC Berounští Medvědi</v>
      </c>
      <c r="F259" s="9" t="s">
        <v>55</v>
      </c>
      <c r="G259" s="36">
        <v>1</v>
      </c>
      <c r="H259" s="452">
        <v>0</v>
      </c>
      <c r="I259" s="452">
        <v>2</v>
      </c>
      <c r="J259" s="452">
        <v>1</v>
      </c>
      <c r="K259" s="452"/>
      <c r="M259" s="10">
        <f t="shared" si="40"/>
        <v>3</v>
      </c>
      <c r="N259" s="10">
        <f>IF(AND(M259&gt;M258,K259=0),1,0)</f>
        <v>0</v>
      </c>
      <c r="O259" s="10">
        <f t="shared" si="36"/>
        <v>0</v>
      </c>
      <c r="P259" s="10">
        <f>K258</f>
        <v>0</v>
      </c>
      <c r="Q259" s="10">
        <f>IF(AND(M259&lt;M258,N259=0,K258=0),1,0)</f>
        <v>1</v>
      </c>
      <c r="R259" s="10">
        <f t="shared" si="37"/>
        <v>3</v>
      </c>
      <c r="S259" s="10">
        <f>M258</f>
        <v>7</v>
      </c>
      <c r="T259" s="10">
        <f t="shared" si="38"/>
        <v>0</v>
      </c>
      <c r="U259" s="10">
        <f t="shared" si="39"/>
        <v>-4</v>
      </c>
      <c r="V259" s="485"/>
    </row>
    <row r="260" spans="1:22" ht="15.75" x14ac:dyDescent="0.25">
      <c r="A260" s="9">
        <f t="shared" si="53"/>
        <v>17</v>
      </c>
      <c r="B260" s="13">
        <v>130</v>
      </c>
      <c r="C260" s="486" t="str">
        <f>IFERROR(VLOOKUP(B260,rozpis_tisk!$A$2:$C$178,2,0),"")</f>
        <v>HK LEV Slaný</v>
      </c>
      <c r="D260" s="488" t="str">
        <f>IFERROR(VLOOKUP(B260,rozpis_tisk!$A$2:$C$178,3,0),"")</f>
        <v>SK Černošice</v>
      </c>
      <c r="E260" s="13" t="str">
        <f>IFERROR(VLOOKUP(B260,rozpis_tisk!$A$3:$C$202,2,0),"")</f>
        <v>HK LEV Slaný</v>
      </c>
      <c r="F260" s="26" t="s">
        <v>54</v>
      </c>
      <c r="G260" s="392">
        <v>1</v>
      </c>
      <c r="H260" s="453">
        <v>1</v>
      </c>
      <c r="I260" s="453">
        <v>1</v>
      </c>
      <c r="J260" s="453">
        <v>2</v>
      </c>
      <c r="K260" s="453"/>
      <c r="M260" s="10">
        <f t="shared" ref="M260:M265" si="55">IF(L260=1,5,H260+I260+J260+K260)</f>
        <v>4</v>
      </c>
      <c r="N260" s="10">
        <f>IF(AND(M260&gt;M261,K260=0),1,0)</f>
        <v>1</v>
      </c>
      <c r="O260" s="10">
        <f t="shared" ref="O260:O265" si="56">K260</f>
        <v>0</v>
      </c>
      <c r="P260" s="10">
        <f>K261</f>
        <v>0</v>
      </c>
      <c r="Q260" s="10">
        <f>IF(AND(M260&lt;M261,P260=0,K260=0),1,0)</f>
        <v>0</v>
      </c>
      <c r="R260" s="10">
        <f t="shared" ref="R260:R265" si="57">M260</f>
        <v>4</v>
      </c>
      <c r="S260" s="10">
        <f>M261</f>
        <v>0</v>
      </c>
      <c r="T260" s="10">
        <f t="shared" ref="T260:T265" si="58">N260*3+O260*2+P260*1+Q260*0</f>
        <v>3</v>
      </c>
      <c r="U260" s="10">
        <f t="shared" ref="U260:U265" si="59">R260-S260</f>
        <v>4</v>
      </c>
      <c r="V260" s="485" t="str">
        <f t="shared" si="54"/>
        <v/>
      </c>
    </row>
    <row r="261" spans="1:22" ht="15.75" customHeight="1" thickBot="1" x14ac:dyDescent="0.3">
      <c r="A261" s="9">
        <f t="shared" si="53"/>
        <v>17</v>
      </c>
      <c r="B261" s="9">
        <f>B260</f>
        <v>130</v>
      </c>
      <c r="C261" s="487"/>
      <c r="D261" s="489"/>
      <c r="E261" s="9" t="str">
        <f>IFERROR(VLOOKUP(B261,rozpis_tisk!$A$3:$C$202,3,0),"")</f>
        <v>SK Černošice</v>
      </c>
      <c r="F261" s="9" t="s">
        <v>55</v>
      </c>
      <c r="G261" s="36">
        <v>1</v>
      </c>
      <c r="H261" s="452">
        <v>0</v>
      </c>
      <c r="I261" s="452">
        <v>0</v>
      </c>
      <c r="J261" s="452">
        <v>0</v>
      </c>
      <c r="K261" s="452"/>
      <c r="M261" s="10">
        <f t="shared" si="55"/>
        <v>0</v>
      </c>
      <c r="N261" s="10">
        <f>IF(AND(M261&gt;M260,K261=0),1,0)</f>
        <v>0</v>
      </c>
      <c r="O261" s="10">
        <f t="shared" si="56"/>
        <v>0</v>
      </c>
      <c r="P261" s="10">
        <f>K260</f>
        <v>0</v>
      </c>
      <c r="Q261" s="10">
        <f>IF(AND(M261&lt;M260,N261=0,K260=0),1,0)</f>
        <v>1</v>
      </c>
      <c r="R261" s="10">
        <f t="shared" si="57"/>
        <v>0</v>
      </c>
      <c r="S261" s="10">
        <f>M260</f>
        <v>4</v>
      </c>
      <c r="T261" s="10">
        <f t="shared" si="58"/>
        <v>0</v>
      </c>
      <c r="U261" s="10">
        <f t="shared" si="59"/>
        <v>-4</v>
      </c>
      <c r="V261" s="485"/>
    </row>
    <row r="262" spans="1:22" ht="15.75" customHeight="1" x14ac:dyDescent="0.25">
      <c r="A262" s="9">
        <f t="shared" si="53"/>
        <v>17</v>
      </c>
      <c r="B262" s="13">
        <v>131</v>
      </c>
      <c r="C262" s="486" t="str">
        <f>IFERROR(VLOOKUP(B262,rozpis_tisk!$A$2:$C$178,2,0),"")</f>
        <v>Slavoj Velké Popovice</v>
      </c>
      <c r="D262" s="488" t="str">
        <f>IFERROR(VLOOKUP(B262,rozpis_tisk!$A$2:$C$178,3,0),"")</f>
        <v>HC Rakovník</v>
      </c>
      <c r="E262" s="13" t="str">
        <f>IFERROR(VLOOKUP(B262,rozpis_tisk!$A$3:$C$202,2,0),"")</f>
        <v>Slavoj Velké Popovice</v>
      </c>
      <c r="F262" s="26" t="s">
        <v>54</v>
      </c>
      <c r="G262" s="392">
        <v>1</v>
      </c>
      <c r="H262" s="453">
        <v>0</v>
      </c>
      <c r="I262" s="453">
        <v>3</v>
      </c>
      <c r="J262" s="453">
        <v>2</v>
      </c>
      <c r="K262" s="453"/>
      <c r="M262" s="10">
        <f t="shared" si="55"/>
        <v>5</v>
      </c>
      <c r="N262" s="10">
        <f>IF(AND(M262&gt;M263,K262=0),1,0)</f>
        <v>1</v>
      </c>
      <c r="O262" s="10">
        <f t="shared" si="56"/>
        <v>0</v>
      </c>
      <c r="P262" s="10">
        <f>K263</f>
        <v>0</v>
      </c>
      <c r="Q262" s="10">
        <f>IF(AND(M262&lt;M263,P262=0,K262=0),1,0)</f>
        <v>0</v>
      </c>
      <c r="R262" s="10">
        <f t="shared" si="57"/>
        <v>5</v>
      </c>
      <c r="S262" s="10">
        <f>M263</f>
        <v>4</v>
      </c>
      <c r="T262" s="10">
        <f t="shared" si="58"/>
        <v>3</v>
      </c>
      <c r="U262" s="10">
        <f t="shared" si="59"/>
        <v>1</v>
      </c>
      <c r="V262" s="485" t="str">
        <f t="shared" si="54"/>
        <v/>
      </c>
    </row>
    <row r="263" spans="1:22" ht="15.75" customHeight="1" thickBot="1" x14ac:dyDescent="0.3">
      <c r="A263" s="9">
        <f t="shared" si="53"/>
        <v>17</v>
      </c>
      <c r="B263" s="9">
        <f>B262</f>
        <v>131</v>
      </c>
      <c r="C263" s="487"/>
      <c r="D263" s="489"/>
      <c r="E263" s="9" t="str">
        <f>IFERROR(VLOOKUP(B263,rozpis_tisk!$A$3:$C$202,3,0),"")</f>
        <v>HC Rakovník</v>
      </c>
      <c r="F263" s="9" t="s">
        <v>55</v>
      </c>
      <c r="G263" s="36">
        <v>1</v>
      </c>
      <c r="H263" s="452">
        <v>2</v>
      </c>
      <c r="I263" s="452">
        <v>0</v>
      </c>
      <c r="J263" s="452">
        <v>2</v>
      </c>
      <c r="K263" s="452"/>
      <c r="M263" s="10">
        <f t="shared" si="55"/>
        <v>4</v>
      </c>
      <c r="N263" s="10">
        <f>IF(AND(M263&gt;M262,K263=0),1,0)</f>
        <v>0</v>
      </c>
      <c r="O263" s="10">
        <f t="shared" si="56"/>
        <v>0</v>
      </c>
      <c r="P263" s="10">
        <f>K262</f>
        <v>0</v>
      </c>
      <c r="Q263" s="10">
        <f>IF(AND(M263&lt;M262,N263=0,K262=0),1,0)</f>
        <v>1</v>
      </c>
      <c r="R263" s="10">
        <f t="shared" si="57"/>
        <v>4</v>
      </c>
      <c r="S263" s="10">
        <f>M262</f>
        <v>5</v>
      </c>
      <c r="T263" s="10">
        <f t="shared" si="58"/>
        <v>0</v>
      </c>
      <c r="U263" s="10">
        <f t="shared" si="59"/>
        <v>-1</v>
      </c>
      <c r="V263" s="485"/>
    </row>
    <row r="264" spans="1:22" ht="15.75" customHeight="1" x14ac:dyDescent="0.25">
      <c r="A264" s="9">
        <f t="shared" si="53"/>
        <v>17</v>
      </c>
      <c r="B264" s="13">
        <v>132</v>
      </c>
      <c r="C264" s="486" t="str">
        <f>IFERROR(VLOOKUP(B264,rozpis_tisk!$A$2:$C$178,2,0),"")</f>
        <v>SK Sršni Kutná Hora</v>
      </c>
      <c r="D264" s="488" t="str">
        <f>IFERROR(VLOOKUP(B264,rozpis_tisk!$A$2:$C$178,3,0),"")</f>
        <v xml:space="preserve">HC Benátky n Jizerou B </v>
      </c>
      <c r="E264" s="13" t="str">
        <f>IFERROR(VLOOKUP(B264,rozpis_tisk!$A$3:$C$202,2,0),"")</f>
        <v>SK Sršni Kutná Hora</v>
      </c>
      <c r="F264" s="26" t="s">
        <v>54</v>
      </c>
      <c r="G264" s="392">
        <v>1</v>
      </c>
      <c r="H264" s="453">
        <v>0</v>
      </c>
      <c r="I264" s="453">
        <v>3</v>
      </c>
      <c r="J264" s="453">
        <v>1</v>
      </c>
      <c r="K264" s="453"/>
      <c r="M264" s="10">
        <f t="shared" si="55"/>
        <v>4</v>
      </c>
      <c r="N264" s="10">
        <f>IF(AND(M264&gt;M265,K264=0),1,0)</f>
        <v>0</v>
      </c>
      <c r="O264" s="10">
        <f t="shared" si="56"/>
        <v>0</v>
      </c>
      <c r="P264" s="10">
        <f>K265</f>
        <v>0</v>
      </c>
      <c r="Q264" s="10">
        <f>IF(AND(M264&lt;M265,P264=0,K264=0),1,0)</f>
        <v>1</v>
      </c>
      <c r="R264" s="10">
        <f t="shared" si="57"/>
        <v>4</v>
      </c>
      <c r="S264" s="10">
        <f>M265</f>
        <v>6</v>
      </c>
      <c r="T264" s="10">
        <f t="shared" si="58"/>
        <v>0</v>
      </c>
      <c r="U264" s="10">
        <f t="shared" si="59"/>
        <v>-2</v>
      </c>
      <c r="V264" s="485" t="str">
        <f t="shared" si="54"/>
        <v/>
      </c>
    </row>
    <row r="265" spans="1:22" ht="15.75" customHeight="1" thickBot="1" x14ac:dyDescent="0.3">
      <c r="A265" s="9">
        <f t="shared" si="53"/>
        <v>17</v>
      </c>
      <c r="B265" s="9">
        <f>B264</f>
        <v>132</v>
      </c>
      <c r="C265" s="487"/>
      <c r="D265" s="489"/>
      <c r="E265" s="9" t="str">
        <f>IFERROR(VLOOKUP(B265,rozpis_tisk!$A$3:$C$202,3,0),"")</f>
        <v xml:space="preserve">HC Benátky n Jizerou B </v>
      </c>
      <c r="F265" s="9" t="s">
        <v>55</v>
      </c>
      <c r="G265" s="36">
        <v>1</v>
      </c>
      <c r="H265" s="452">
        <v>3</v>
      </c>
      <c r="I265" s="452">
        <v>3</v>
      </c>
      <c r="J265" s="452">
        <v>0</v>
      </c>
      <c r="K265" s="452"/>
      <c r="M265" s="10">
        <f t="shared" si="55"/>
        <v>6</v>
      </c>
      <c r="N265" s="10">
        <f>IF(AND(M265&gt;M264,K265=0),1,0)</f>
        <v>1</v>
      </c>
      <c r="O265" s="10">
        <f t="shared" si="56"/>
        <v>0</v>
      </c>
      <c r="P265" s="10">
        <f>K264</f>
        <v>0</v>
      </c>
      <c r="Q265" s="10">
        <f>IF(AND(M265&lt;M264,N265=0,K264=0),1,0)</f>
        <v>0</v>
      </c>
      <c r="R265" s="10">
        <f t="shared" si="57"/>
        <v>6</v>
      </c>
      <c r="S265" s="10">
        <f>M264</f>
        <v>4</v>
      </c>
      <c r="T265" s="10">
        <f t="shared" si="58"/>
        <v>3</v>
      </c>
      <c r="U265" s="10">
        <f t="shared" si="59"/>
        <v>2</v>
      </c>
      <c r="V265" s="485"/>
    </row>
    <row r="266" spans="1:22" ht="15.75" x14ac:dyDescent="0.25">
      <c r="A266" s="9">
        <f t="shared" si="53"/>
        <v>17</v>
      </c>
      <c r="B266" s="13">
        <v>133</v>
      </c>
      <c r="C266" s="486" t="str">
        <f>IFERROR(VLOOKUP(B266,rozpis_tisk!$A$2:$C$178,2,0),"")</f>
        <v>BK Mladá Boleslav B</v>
      </c>
      <c r="D266" s="488" t="str">
        <f>IFERROR(VLOOKUP(B266,rozpis_tisk!$A$2:$C$178,3,0),"")</f>
        <v>HC Žabonosy</v>
      </c>
      <c r="E266" s="13" t="str">
        <f>IFERROR(VLOOKUP(B266,rozpis_tisk!$A$3:$C$202,2,0),"")</f>
        <v>BK Mladá Boleslav B</v>
      </c>
      <c r="F266" s="26" t="s">
        <v>54</v>
      </c>
      <c r="G266" s="392">
        <v>1</v>
      </c>
      <c r="H266" s="453">
        <v>1</v>
      </c>
      <c r="I266" s="453">
        <v>4</v>
      </c>
      <c r="J266" s="453">
        <v>1</v>
      </c>
      <c r="K266" s="453"/>
      <c r="M266" s="10">
        <f t="shared" ref="M266:M329" si="60">IF(L266=1,5,H266+I266+J266+K266)</f>
        <v>6</v>
      </c>
      <c r="N266" s="10">
        <f>IF(AND(M266&gt;M267,K266=0),1,0)</f>
        <v>1</v>
      </c>
      <c r="O266" s="10">
        <f t="shared" ref="O266:O329" si="61">K266</f>
        <v>0</v>
      </c>
      <c r="P266" s="10">
        <f>K267</f>
        <v>0</v>
      </c>
      <c r="Q266" s="10">
        <f>IF(AND(M266&lt;M267,P266=0,K266=0),1,0)</f>
        <v>0</v>
      </c>
      <c r="R266" s="10">
        <f t="shared" ref="R266:R329" si="62">M266</f>
        <v>6</v>
      </c>
      <c r="S266" s="10">
        <f>M267</f>
        <v>3</v>
      </c>
      <c r="T266" s="10">
        <f t="shared" ref="T266:T329" si="63">N266*3+O266*2+P266*1+Q266*0</f>
        <v>3</v>
      </c>
      <c r="U266" s="10">
        <f t="shared" ref="U266:U329" si="64">R266-S266</f>
        <v>3</v>
      </c>
      <c r="V266" s="485" t="str">
        <f>IF(M266=M267,"Dopiš SN","")</f>
        <v/>
      </c>
    </row>
    <row r="267" spans="1:22" ht="15.75" thickBot="1" x14ac:dyDescent="0.3">
      <c r="A267" s="9">
        <f t="shared" si="53"/>
        <v>17</v>
      </c>
      <c r="B267" s="9">
        <f>B266</f>
        <v>133</v>
      </c>
      <c r="C267" s="487"/>
      <c r="D267" s="489"/>
      <c r="E267" s="9" t="str">
        <f>IFERROR(VLOOKUP(B267,rozpis_tisk!$A$3:$C$202,3,0),"")</f>
        <v>HC Žabonosy</v>
      </c>
      <c r="F267" s="9" t="s">
        <v>55</v>
      </c>
      <c r="G267" s="36">
        <v>1</v>
      </c>
      <c r="H267" s="452">
        <v>1</v>
      </c>
      <c r="I267" s="452">
        <v>0</v>
      </c>
      <c r="J267" s="452">
        <v>2</v>
      </c>
      <c r="K267" s="452"/>
      <c r="M267" s="10">
        <f t="shared" si="60"/>
        <v>3</v>
      </c>
      <c r="N267" s="10">
        <f>IF(AND(M267&gt;M266,K267=0),1,0)</f>
        <v>0</v>
      </c>
      <c r="O267" s="10">
        <f t="shared" si="61"/>
        <v>0</v>
      </c>
      <c r="P267" s="10">
        <f>K266</f>
        <v>0</v>
      </c>
      <c r="Q267" s="10">
        <f>IF(AND(M267&lt;M266,N267=0,K266=0),1,0)</f>
        <v>1</v>
      </c>
      <c r="R267" s="10">
        <f t="shared" si="62"/>
        <v>3</v>
      </c>
      <c r="S267" s="10">
        <f>M266</f>
        <v>6</v>
      </c>
      <c r="T267" s="10">
        <f t="shared" si="63"/>
        <v>0</v>
      </c>
      <c r="U267" s="10">
        <f t="shared" si="64"/>
        <v>-3</v>
      </c>
      <c r="V267" s="485"/>
    </row>
    <row r="268" spans="1:22" ht="15.75" x14ac:dyDescent="0.25">
      <c r="A268" s="9">
        <f t="shared" si="53"/>
        <v>17</v>
      </c>
      <c r="B268" s="13">
        <v>134</v>
      </c>
      <c r="C268" s="486" t="str">
        <f>IFERROR(VLOOKUP(B268,rozpis_tisk!$A$2:$C$178,2,0),"")</f>
        <v>HC LEV Benešov</v>
      </c>
      <c r="D268" s="488" t="str">
        <f>IFERROR(VLOOKUP(B268,rozpis_tisk!$A$2:$C$178,3,0),"")</f>
        <v>HC Poděbrady</v>
      </c>
      <c r="E268" s="13" t="str">
        <f>IFERROR(VLOOKUP(B268,rozpis_tisk!$A$3:$C$202,2,0),"")</f>
        <v>HC LEV Benešov</v>
      </c>
      <c r="F268" s="26" t="s">
        <v>54</v>
      </c>
      <c r="G268" s="392">
        <v>1</v>
      </c>
      <c r="H268" s="453">
        <v>1</v>
      </c>
      <c r="I268" s="453">
        <v>2</v>
      </c>
      <c r="J268" s="453">
        <v>0</v>
      </c>
      <c r="K268" s="453"/>
      <c r="M268" s="10">
        <f t="shared" si="60"/>
        <v>3</v>
      </c>
      <c r="N268" s="10">
        <f>IF(AND(M268&gt;M269,K268=0),1,0)</f>
        <v>1</v>
      </c>
      <c r="O268" s="10">
        <f t="shared" si="61"/>
        <v>0</v>
      </c>
      <c r="P268" s="10">
        <f>K269</f>
        <v>0</v>
      </c>
      <c r="Q268" s="10">
        <f>IF(AND(M268&lt;M269,P268=0,K268=0),1,0)</f>
        <v>0</v>
      </c>
      <c r="R268" s="10">
        <f t="shared" si="62"/>
        <v>3</v>
      </c>
      <c r="S268" s="10">
        <f>M269</f>
        <v>1</v>
      </c>
      <c r="T268" s="10">
        <f t="shared" si="63"/>
        <v>3</v>
      </c>
      <c r="U268" s="10">
        <f t="shared" si="64"/>
        <v>2</v>
      </c>
      <c r="V268" s="485" t="str">
        <f>IF(M268=M269,"Dopiš SN","")</f>
        <v/>
      </c>
    </row>
    <row r="269" spans="1:22" ht="15.75" thickBot="1" x14ac:dyDescent="0.3">
      <c r="A269" s="9">
        <f t="shared" si="53"/>
        <v>17</v>
      </c>
      <c r="B269" s="9">
        <f>B268</f>
        <v>134</v>
      </c>
      <c r="C269" s="487"/>
      <c r="D269" s="489"/>
      <c r="E269" s="9" t="str">
        <f>IFERROR(VLOOKUP(B269,rozpis_tisk!$A$3:$C$202,3,0),"")</f>
        <v>HC Poděbrady</v>
      </c>
      <c r="F269" s="9" t="s">
        <v>55</v>
      </c>
      <c r="G269" s="36">
        <v>1</v>
      </c>
      <c r="H269" s="452">
        <v>1</v>
      </c>
      <c r="I269" s="452">
        <v>0</v>
      </c>
      <c r="J269" s="452">
        <v>0</v>
      </c>
      <c r="K269" s="452"/>
      <c r="M269" s="10">
        <f t="shared" si="60"/>
        <v>1</v>
      </c>
      <c r="N269" s="10">
        <f>IF(AND(M269&gt;M268,K269=0),1,0)</f>
        <v>0</v>
      </c>
      <c r="O269" s="10">
        <f t="shared" si="61"/>
        <v>0</v>
      </c>
      <c r="P269" s="10">
        <f>K268</f>
        <v>0</v>
      </c>
      <c r="Q269" s="10">
        <f>IF(AND(M269&lt;M268,N269=0,K268=0),1,0)</f>
        <v>1</v>
      </c>
      <c r="R269" s="10">
        <f t="shared" si="62"/>
        <v>1</v>
      </c>
      <c r="S269" s="10">
        <f>M268</f>
        <v>3</v>
      </c>
      <c r="T269" s="10">
        <f t="shared" si="63"/>
        <v>0</v>
      </c>
      <c r="U269" s="10">
        <f t="shared" si="64"/>
        <v>-2</v>
      </c>
      <c r="V269" s="485"/>
    </row>
    <row r="270" spans="1:22" ht="15.75" x14ac:dyDescent="0.25">
      <c r="A270" s="9">
        <f t="shared" si="53"/>
        <v>17</v>
      </c>
      <c r="B270" s="13">
        <v>135</v>
      </c>
      <c r="C270" s="486" t="str">
        <f>IFERROR(VLOOKUP(B270,rozpis_tisk!$A$2:$C$178,2,0),"")</f>
        <v>HC Čáslav</v>
      </c>
      <c r="D270" s="488" t="str">
        <f>IFERROR(VLOOKUP(B270,rozpis_tisk!$A$2:$C$178,3,0),"")</f>
        <v>HC Rytíři Vlašim</v>
      </c>
      <c r="E270" s="13" t="str">
        <f>IFERROR(VLOOKUP(B270,rozpis_tisk!$A$3:$C$202,2,0),"")</f>
        <v>HC Čáslav</v>
      </c>
      <c r="F270" s="26" t="s">
        <v>54</v>
      </c>
      <c r="G270" s="392">
        <v>1</v>
      </c>
      <c r="H270" s="453">
        <v>1</v>
      </c>
      <c r="I270" s="453">
        <v>1</v>
      </c>
      <c r="J270" s="453">
        <v>1</v>
      </c>
      <c r="K270" s="453"/>
      <c r="M270" s="10">
        <f t="shared" si="60"/>
        <v>3</v>
      </c>
      <c r="N270" s="10">
        <f>IF(AND(M270&gt;M271,K270=0),1,0)</f>
        <v>0</v>
      </c>
      <c r="O270" s="10">
        <f t="shared" si="61"/>
        <v>0</v>
      </c>
      <c r="P270" s="10">
        <f>K271</f>
        <v>1</v>
      </c>
      <c r="Q270" s="10">
        <f>IF(AND(M270&lt;M271,P270=0,K270=0),1,0)</f>
        <v>0</v>
      </c>
      <c r="R270" s="10">
        <f t="shared" si="62"/>
        <v>3</v>
      </c>
      <c r="S270" s="10">
        <f>M271</f>
        <v>4</v>
      </c>
      <c r="T270" s="10">
        <f t="shared" si="63"/>
        <v>1</v>
      </c>
      <c r="U270" s="10">
        <f t="shared" si="64"/>
        <v>-1</v>
      </c>
      <c r="V270" s="485" t="str">
        <f>IF(M270=M271,"Dopiš SN","")</f>
        <v/>
      </c>
    </row>
    <row r="271" spans="1:22" ht="15.75" thickBot="1" x14ac:dyDescent="0.3">
      <c r="A271" s="9">
        <f t="shared" si="53"/>
        <v>17</v>
      </c>
      <c r="B271" s="9">
        <f>B270</f>
        <v>135</v>
      </c>
      <c r="C271" s="487"/>
      <c r="D271" s="489"/>
      <c r="E271" s="9" t="str">
        <f>IFERROR(VLOOKUP(B271,rozpis_tisk!$A$3:$C$202,3,0),"")</f>
        <v>HC Rytíři Vlašim</v>
      </c>
      <c r="F271" s="9" t="s">
        <v>55</v>
      </c>
      <c r="G271" s="36">
        <v>1</v>
      </c>
      <c r="H271" s="452">
        <v>1</v>
      </c>
      <c r="I271" s="452">
        <v>1</v>
      </c>
      <c r="J271" s="452">
        <v>1</v>
      </c>
      <c r="K271" s="452">
        <v>1</v>
      </c>
      <c r="M271" s="10">
        <f t="shared" si="60"/>
        <v>4</v>
      </c>
      <c r="N271" s="10">
        <f>IF(AND(M271&gt;M270,K271=0),1,0)</f>
        <v>0</v>
      </c>
      <c r="O271" s="10">
        <f t="shared" si="61"/>
        <v>1</v>
      </c>
      <c r="P271" s="10">
        <f>K270</f>
        <v>0</v>
      </c>
      <c r="Q271" s="10">
        <f>IF(AND(M271&lt;M270,N271=0,K270=0),1,0)</f>
        <v>0</v>
      </c>
      <c r="R271" s="10">
        <f t="shared" si="62"/>
        <v>4</v>
      </c>
      <c r="S271" s="10">
        <f>M270</f>
        <v>3</v>
      </c>
      <c r="T271" s="10">
        <f t="shared" si="63"/>
        <v>2</v>
      </c>
      <c r="U271" s="10">
        <f t="shared" si="64"/>
        <v>1</v>
      </c>
      <c r="V271" s="485"/>
    </row>
    <row r="272" spans="1:22" ht="15.75" x14ac:dyDescent="0.25">
      <c r="A272" s="9">
        <v>17</v>
      </c>
      <c r="B272" s="13">
        <v>136</v>
      </c>
      <c r="C272" s="486" t="str">
        <f>IFERROR(VLOOKUP(B272,rozpis_tisk!$A$2:$C$178,2,0),"")</f>
        <v>HC Junior Mělník</v>
      </c>
      <c r="D272" s="488" t="str">
        <f>IFERROR(VLOOKUP(B272,rozpis_tisk!$A$2:$C$178,3,0),"")</f>
        <v>Flyers Hockey team</v>
      </c>
      <c r="E272" s="13" t="str">
        <f>IFERROR(VLOOKUP(B272,rozpis_tisk!$A$3:$C$202,2,0),"")</f>
        <v>HC Junior Mělník</v>
      </c>
      <c r="F272" s="26" t="s">
        <v>54</v>
      </c>
      <c r="G272" s="392">
        <v>1</v>
      </c>
      <c r="H272" s="453">
        <v>1</v>
      </c>
      <c r="I272" s="453">
        <v>0</v>
      </c>
      <c r="J272" s="453">
        <v>3</v>
      </c>
      <c r="K272" s="453"/>
      <c r="M272" s="10">
        <f t="shared" si="60"/>
        <v>4</v>
      </c>
      <c r="N272" s="10">
        <f>IF(AND(M272&gt;M273,K272=0),1,0)</f>
        <v>1</v>
      </c>
      <c r="O272" s="10">
        <f t="shared" si="61"/>
        <v>0</v>
      </c>
      <c r="P272" s="10">
        <f>K273</f>
        <v>0</v>
      </c>
      <c r="Q272" s="10">
        <f>IF(AND(M272&lt;M273,P272=0,K272=0),1,0)</f>
        <v>0</v>
      </c>
      <c r="R272" s="10">
        <f t="shared" si="62"/>
        <v>4</v>
      </c>
      <c r="S272" s="10">
        <f>M273</f>
        <v>0</v>
      </c>
      <c r="T272" s="10">
        <f t="shared" si="63"/>
        <v>3</v>
      </c>
      <c r="U272" s="10">
        <f t="shared" si="64"/>
        <v>4</v>
      </c>
      <c r="V272" s="485" t="str">
        <f>IF(M272=M273,"Dopiš SN","")</f>
        <v/>
      </c>
    </row>
    <row r="273" spans="1:22" ht="15.75" thickBot="1" x14ac:dyDescent="0.3">
      <c r="A273" s="9">
        <f t="shared" si="53"/>
        <v>17</v>
      </c>
      <c r="B273" s="9">
        <f>B272</f>
        <v>136</v>
      </c>
      <c r="C273" s="487"/>
      <c r="D273" s="489"/>
      <c r="E273" s="9" t="str">
        <f>IFERROR(VLOOKUP(B273,rozpis_tisk!$A$3:$C$202,3,0),"")</f>
        <v>Flyers Hockey team</v>
      </c>
      <c r="F273" s="9" t="s">
        <v>55</v>
      </c>
      <c r="G273" s="36">
        <v>1</v>
      </c>
      <c r="H273" s="452">
        <v>0</v>
      </c>
      <c r="I273" s="452">
        <v>0</v>
      </c>
      <c r="J273" s="452">
        <v>0</v>
      </c>
      <c r="K273" s="452"/>
      <c r="M273" s="10">
        <f t="shared" si="60"/>
        <v>0</v>
      </c>
      <c r="N273" s="10">
        <f>IF(AND(M273&gt;M272,K273=0),1,0)</f>
        <v>0</v>
      </c>
      <c r="O273" s="10">
        <f t="shared" si="61"/>
        <v>0</v>
      </c>
      <c r="P273" s="10">
        <f>K272</f>
        <v>0</v>
      </c>
      <c r="Q273" s="10">
        <f>IF(AND(M273&lt;M272,N273=0,K272=0),1,0)</f>
        <v>1</v>
      </c>
      <c r="R273" s="10">
        <f t="shared" si="62"/>
        <v>0</v>
      </c>
      <c r="S273" s="10">
        <f>M272</f>
        <v>4</v>
      </c>
      <c r="T273" s="10">
        <f t="shared" si="63"/>
        <v>0</v>
      </c>
      <c r="U273" s="10">
        <f t="shared" si="64"/>
        <v>-4</v>
      </c>
      <c r="V273" s="485"/>
    </row>
    <row r="274" spans="1:22" ht="15.75" x14ac:dyDescent="0.25">
      <c r="A274" s="9">
        <v>18</v>
      </c>
      <c r="B274" s="13">
        <v>137</v>
      </c>
      <c r="C274" s="486" t="str">
        <f>IFERROR(VLOOKUP(B274,rozpis_tisk!$A$2:$C$178,2,0),"")</f>
        <v>HC Berounští Medvědi</v>
      </c>
      <c r="D274" s="488" t="str">
        <f>IFERROR(VLOOKUP(B274,rozpis_tisk!$A$2:$C$178,3,0),"")</f>
        <v>Slavoj Velké Popovice</v>
      </c>
      <c r="E274" s="13" t="str">
        <f>IFERROR(VLOOKUP(B274,rozpis_tisk!$A$3:$C$202,2,0),"")</f>
        <v>HC Berounští Medvědi</v>
      </c>
      <c r="F274" s="26" t="s">
        <v>54</v>
      </c>
      <c r="G274" s="392">
        <v>1</v>
      </c>
      <c r="H274" s="453">
        <v>2</v>
      </c>
      <c r="I274" s="453">
        <v>0</v>
      </c>
      <c r="J274" s="453">
        <v>1</v>
      </c>
      <c r="K274" s="453"/>
      <c r="M274" s="10">
        <f t="shared" si="60"/>
        <v>3</v>
      </c>
      <c r="N274" s="10">
        <f>IF(AND(M274&gt;M275,K274=0),1,0)</f>
        <v>1</v>
      </c>
      <c r="O274" s="10">
        <f t="shared" si="61"/>
        <v>0</v>
      </c>
      <c r="P274" s="10">
        <f>K275</f>
        <v>0</v>
      </c>
      <c r="Q274" s="10">
        <f>IF(AND(M274&lt;M275,P274=0,K274=0),1,0)</f>
        <v>0</v>
      </c>
      <c r="R274" s="10">
        <f t="shared" si="62"/>
        <v>3</v>
      </c>
      <c r="S274" s="10">
        <f>M275</f>
        <v>2</v>
      </c>
      <c r="T274" s="10">
        <f t="shared" si="63"/>
        <v>3</v>
      </c>
      <c r="U274" s="10">
        <f t="shared" si="64"/>
        <v>1</v>
      </c>
      <c r="V274" s="485" t="str">
        <f>IF(M274=M275,"Dopiš SN","")</f>
        <v/>
      </c>
    </row>
    <row r="275" spans="1:22" ht="15.75" thickBot="1" x14ac:dyDescent="0.3">
      <c r="A275" s="9">
        <f t="shared" si="53"/>
        <v>18</v>
      </c>
      <c r="B275" s="9">
        <f>B274</f>
        <v>137</v>
      </c>
      <c r="C275" s="487"/>
      <c r="D275" s="489"/>
      <c r="E275" s="9" t="str">
        <f>IFERROR(VLOOKUP(B275,rozpis_tisk!$A$3:$C$202,3,0),"")</f>
        <v>Slavoj Velké Popovice</v>
      </c>
      <c r="F275" s="9" t="s">
        <v>55</v>
      </c>
      <c r="G275" s="36">
        <v>1</v>
      </c>
      <c r="H275" s="452">
        <v>1</v>
      </c>
      <c r="I275" s="452">
        <v>1</v>
      </c>
      <c r="J275" s="452">
        <v>0</v>
      </c>
      <c r="K275" s="452"/>
      <c r="M275" s="10">
        <f t="shared" si="60"/>
        <v>2</v>
      </c>
      <c r="N275" s="10">
        <f>IF(AND(M275&gt;M274,K275=0),1,0)</f>
        <v>0</v>
      </c>
      <c r="O275" s="10">
        <f t="shared" si="61"/>
        <v>0</v>
      </c>
      <c r="P275" s="10">
        <f>K274</f>
        <v>0</v>
      </c>
      <c r="Q275" s="10">
        <f>IF(AND(M275&lt;M274,N275=0,K274=0),1,0)</f>
        <v>1</v>
      </c>
      <c r="R275" s="10">
        <f t="shared" si="62"/>
        <v>2</v>
      </c>
      <c r="S275" s="10">
        <f>M274</f>
        <v>3</v>
      </c>
      <c r="T275" s="10">
        <f t="shared" si="63"/>
        <v>0</v>
      </c>
      <c r="U275" s="10">
        <f t="shared" si="64"/>
        <v>-1</v>
      </c>
      <c r="V275" s="485"/>
    </row>
    <row r="276" spans="1:22" ht="15.75" x14ac:dyDescent="0.25">
      <c r="A276" s="9">
        <f t="shared" si="53"/>
        <v>18</v>
      </c>
      <c r="B276" s="13">
        <v>138</v>
      </c>
      <c r="C276" s="486" t="str">
        <f>IFERROR(VLOOKUP(B276,rozpis_tisk!$A$2:$C$178,2,0),"")</f>
        <v>HC Rakovník</v>
      </c>
      <c r="D276" s="488" t="str">
        <f>IFERROR(VLOOKUP(B276,rozpis_tisk!$A$2:$C$178,3,0),"")</f>
        <v>HK LEV Slaný</v>
      </c>
      <c r="E276" s="13" t="str">
        <f>IFERROR(VLOOKUP(B276,rozpis_tisk!$A$3:$C$202,2,0),"")</f>
        <v>HC Rakovník</v>
      </c>
      <c r="F276" s="26" t="s">
        <v>54</v>
      </c>
      <c r="G276" s="392">
        <v>1</v>
      </c>
      <c r="H276" s="453">
        <v>1</v>
      </c>
      <c r="I276" s="453">
        <v>1</v>
      </c>
      <c r="J276" s="453">
        <v>0</v>
      </c>
      <c r="K276" s="453"/>
      <c r="M276" s="10">
        <f t="shared" si="60"/>
        <v>2</v>
      </c>
      <c r="N276" s="10">
        <f>IF(AND(M276&gt;M277,K276=0),1,0)</f>
        <v>1</v>
      </c>
      <c r="O276" s="10">
        <f t="shared" si="61"/>
        <v>0</v>
      </c>
      <c r="P276" s="10">
        <f>K277</f>
        <v>0</v>
      </c>
      <c r="Q276" s="10">
        <f>IF(AND(M276&lt;M277,P276=0,K276=0),1,0)</f>
        <v>0</v>
      </c>
      <c r="R276" s="10">
        <f t="shared" si="62"/>
        <v>2</v>
      </c>
      <c r="S276" s="10">
        <f>M277</f>
        <v>0</v>
      </c>
      <c r="T276" s="10">
        <f t="shared" si="63"/>
        <v>3</v>
      </c>
      <c r="U276" s="10">
        <f t="shared" si="64"/>
        <v>2</v>
      </c>
      <c r="V276" s="485" t="str">
        <f>IF(M276=M277,"Dopiš SN","")</f>
        <v/>
      </c>
    </row>
    <row r="277" spans="1:22" ht="15.75" thickBot="1" x14ac:dyDescent="0.3">
      <c r="A277" s="9">
        <f t="shared" si="53"/>
        <v>18</v>
      </c>
      <c r="B277" s="9">
        <f>B276</f>
        <v>138</v>
      </c>
      <c r="C277" s="487"/>
      <c r="D277" s="489"/>
      <c r="E277" s="9" t="str">
        <f>IFERROR(VLOOKUP(B277,rozpis_tisk!$A$3:$C$202,3,0),"")</f>
        <v>HK LEV Slaný</v>
      </c>
      <c r="F277" s="9" t="s">
        <v>55</v>
      </c>
      <c r="G277" s="36">
        <v>1</v>
      </c>
      <c r="H277" s="452">
        <v>0</v>
      </c>
      <c r="I277" s="452">
        <v>0</v>
      </c>
      <c r="J277" s="452">
        <v>0</v>
      </c>
      <c r="K277" s="452"/>
      <c r="M277" s="10">
        <f t="shared" si="60"/>
        <v>0</v>
      </c>
      <c r="N277" s="10">
        <f>IF(AND(M277&gt;M276,K277=0),1,0)</f>
        <v>0</v>
      </c>
      <c r="O277" s="10">
        <f t="shared" si="61"/>
        <v>0</v>
      </c>
      <c r="P277" s="10">
        <f>K276</f>
        <v>0</v>
      </c>
      <c r="Q277" s="10">
        <f>IF(AND(M277&lt;M276,N277=0,K276=0),1,0)</f>
        <v>1</v>
      </c>
      <c r="R277" s="10">
        <f t="shared" si="62"/>
        <v>0</v>
      </c>
      <c r="S277" s="10">
        <f>M276</f>
        <v>2</v>
      </c>
      <c r="T277" s="10">
        <f t="shared" si="63"/>
        <v>0</v>
      </c>
      <c r="U277" s="10">
        <f t="shared" si="64"/>
        <v>-2</v>
      </c>
      <c r="V277" s="485"/>
    </row>
    <row r="278" spans="1:22" ht="15.75" x14ac:dyDescent="0.25">
      <c r="A278" s="9">
        <f t="shared" si="53"/>
        <v>18</v>
      </c>
      <c r="B278" s="13">
        <v>139</v>
      </c>
      <c r="C278" s="486" t="str">
        <f>IFERROR(VLOOKUP(B278,rozpis_tisk!$A$2:$C$178,2,0),"")</f>
        <v>SK Černošice</v>
      </c>
      <c r="D278" s="488" t="str">
        <f>IFERROR(VLOOKUP(B278,rozpis_tisk!$A$2:$C$178,3,0),"")</f>
        <v>HC Junior Mělník</v>
      </c>
      <c r="E278" s="13" t="str">
        <f>IFERROR(VLOOKUP(B278,rozpis_tisk!$A$3:$C$202,2,0),"")</f>
        <v>SK Černošice</v>
      </c>
      <c r="F278" s="26" t="s">
        <v>54</v>
      </c>
      <c r="G278" s="392">
        <v>1</v>
      </c>
      <c r="H278" s="453">
        <v>0</v>
      </c>
      <c r="I278" s="453">
        <v>3</v>
      </c>
      <c r="J278" s="453">
        <v>4</v>
      </c>
      <c r="K278" s="453"/>
      <c r="M278" s="10">
        <f t="shared" si="60"/>
        <v>7</v>
      </c>
      <c r="N278" s="10">
        <f>IF(AND(M278&gt;M279,K278=0),1,0)</f>
        <v>1</v>
      </c>
      <c r="O278" s="10">
        <f t="shared" si="61"/>
        <v>0</v>
      </c>
      <c r="P278" s="10">
        <f>K279</f>
        <v>0</v>
      </c>
      <c r="Q278" s="10">
        <f>IF(AND(M278&lt;M279,P278=0,K278=0),1,0)</f>
        <v>0</v>
      </c>
      <c r="R278" s="10">
        <f t="shared" si="62"/>
        <v>7</v>
      </c>
      <c r="S278" s="10">
        <f>M279</f>
        <v>6</v>
      </c>
      <c r="T278" s="10">
        <f t="shared" si="63"/>
        <v>3</v>
      </c>
      <c r="U278" s="10">
        <f t="shared" si="64"/>
        <v>1</v>
      </c>
      <c r="V278" s="485" t="str">
        <f>IF(M278=M279,"Dopiš SN","")</f>
        <v/>
      </c>
    </row>
    <row r="279" spans="1:22" ht="15.75" thickBot="1" x14ac:dyDescent="0.3">
      <c r="A279" s="9">
        <f t="shared" si="53"/>
        <v>18</v>
      </c>
      <c r="B279" s="9">
        <f>B278</f>
        <v>139</v>
      </c>
      <c r="C279" s="487"/>
      <c r="D279" s="489"/>
      <c r="E279" s="9" t="str">
        <f>IFERROR(VLOOKUP(B279,rozpis_tisk!$A$3:$C$202,3,0),"")</f>
        <v>HC Junior Mělník</v>
      </c>
      <c r="F279" s="9" t="s">
        <v>55</v>
      </c>
      <c r="G279" s="36">
        <v>1</v>
      </c>
      <c r="H279" s="452">
        <v>3</v>
      </c>
      <c r="I279" s="452">
        <v>2</v>
      </c>
      <c r="J279" s="452">
        <v>1</v>
      </c>
      <c r="K279" s="452"/>
      <c r="M279" s="10">
        <f t="shared" si="60"/>
        <v>6</v>
      </c>
      <c r="N279" s="10">
        <f>IF(AND(M279&gt;M278,K279=0),1,0)</f>
        <v>0</v>
      </c>
      <c r="O279" s="10">
        <f t="shared" si="61"/>
        <v>0</v>
      </c>
      <c r="P279" s="10">
        <f>K278</f>
        <v>0</v>
      </c>
      <c r="Q279" s="10">
        <f>IF(AND(M279&lt;M278,N279=0,K278=0),1,0)</f>
        <v>1</v>
      </c>
      <c r="R279" s="10">
        <f t="shared" si="62"/>
        <v>6</v>
      </c>
      <c r="S279" s="10">
        <f>M278</f>
        <v>7</v>
      </c>
      <c r="T279" s="10">
        <f t="shared" si="63"/>
        <v>0</v>
      </c>
      <c r="U279" s="10">
        <f t="shared" si="64"/>
        <v>-1</v>
      </c>
      <c r="V279" s="485"/>
    </row>
    <row r="280" spans="1:22" ht="15.75" x14ac:dyDescent="0.25">
      <c r="A280" s="9">
        <f t="shared" si="53"/>
        <v>18</v>
      </c>
      <c r="B280" s="13">
        <v>140</v>
      </c>
      <c r="C280" s="486" t="str">
        <f>IFERROR(VLOOKUP(B280,rozpis_tisk!$A$2:$C$178,2,0),"")</f>
        <v xml:space="preserve">HC Benátky n Jizerou B </v>
      </c>
      <c r="D280" s="488" t="str">
        <f>IFERROR(VLOOKUP(B280,rozpis_tisk!$A$2:$C$178,3,0),"")</f>
        <v>HC Čáslav</v>
      </c>
      <c r="E280" s="13" t="str">
        <f>IFERROR(VLOOKUP(B280,rozpis_tisk!$A$3:$C$202,2,0),"")</f>
        <v xml:space="preserve">HC Benátky n Jizerou B </v>
      </c>
      <c r="F280" s="26" t="s">
        <v>54</v>
      </c>
      <c r="G280" s="392">
        <v>1</v>
      </c>
      <c r="H280" s="453">
        <v>1</v>
      </c>
      <c r="I280" s="453">
        <v>0</v>
      </c>
      <c r="J280" s="453">
        <v>1</v>
      </c>
      <c r="K280" s="453"/>
      <c r="M280" s="10">
        <f t="shared" si="60"/>
        <v>2</v>
      </c>
      <c r="N280" s="10">
        <f>IF(AND(M280&gt;M281,K280=0),1,0)</f>
        <v>0</v>
      </c>
      <c r="O280" s="10">
        <f t="shared" si="61"/>
        <v>0</v>
      </c>
      <c r="P280" s="10">
        <f>K281</f>
        <v>1</v>
      </c>
      <c r="Q280" s="10">
        <f>IF(AND(M280&lt;M281,P280=0,K280=0),1,0)</f>
        <v>0</v>
      </c>
      <c r="R280" s="10">
        <f t="shared" si="62"/>
        <v>2</v>
      </c>
      <c r="S280" s="10">
        <f>M281</f>
        <v>3</v>
      </c>
      <c r="T280" s="10">
        <f t="shared" si="63"/>
        <v>1</v>
      </c>
      <c r="U280" s="10">
        <f t="shared" si="64"/>
        <v>-1</v>
      </c>
      <c r="V280" s="485" t="str">
        <f>IF(M280=M281,"Dopiš SN","")</f>
        <v/>
      </c>
    </row>
    <row r="281" spans="1:22" ht="15.75" thickBot="1" x14ac:dyDescent="0.3">
      <c r="A281" s="9">
        <f t="shared" si="53"/>
        <v>18</v>
      </c>
      <c r="B281" s="9">
        <f>B280</f>
        <v>140</v>
      </c>
      <c r="C281" s="487"/>
      <c r="D281" s="489"/>
      <c r="E281" s="9" t="str">
        <f>IFERROR(VLOOKUP(B281,rozpis_tisk!$A$3:$C$202,3,0),"")</f>
        <v>HC Čáslav</v>
      </c>
      <c r="F281" s="9" t="s">
        <v>55</v>
      </c>
      <c r="G281" s="36">
        <v>1</v>
      </c>
      <c r="H281" s="452">
        <v>1</v>
      </c>
      <c r="I281" s="452">
        <v>1</v>
      </c>
      <c r="J281" s="452">
        <v>0</v>
      </c>
      <c r="K281" s="452">
        <v>1</v>
      </c>
      <c r="M281" s="10">
        <f t="shared" si="60"/>
        <v>3</v>
      </c>
      <c r="N281" s="10">
        <f>IF(AND(M281&gt;M280,K281=0),1,0)</f>
        <v>0</v>
      </c>
      <c r="O281" s="10">
        <f t="shared" si="61"/>
        <v>1</v>
      </c>
      <c r="P281" s="10">
        <f>K280</f>
        <v>0</v>
      </c>
      <c r="Q281" s="10">
        <f>IF(AND(M281&lt;M280,N281=0,K280=0),1,0)</f>
        <v>0</v>
      </c>
      <c r="R281" s="10">
        <f t="shared" si="62"/>
        <v>3</v>
      </c>
      <c r="S281" s="10">
        <f>M280</f>
        <v>2</v>
      </c>
      <c r="T281" s="10">
        <f t="shared" si="63"/>
        <v>2</v>
      </c>
      <c r="U281" s="10">
        <f t="shared" si="64"/>
        <v>1</v>
      </c>
      <c r="V281" s="485"/>
    </row>
    <row r="282" spans="1:22" ht="15.75" x14ac:dyDescent="0.25">
      <c r="A282" s="9">
        <f t="shared" si="53"/>
        <v>18</v>
      </c>
      <c r="B282" s="13">
        <v>141</v>
      </c>
      <c r="C282" s="486" t="str">
        <f>IFERROR(VLOOKUP(B282,rozpis_tisk!$A$2:$C$178,2,0),"")</f>
        <v>HC Rytíři Vlašim</v>
      </c>
      <c r="D282" s="488" t="str">
        <f>IFERROR(VLOOKUP(B282,rozpis_tisk!$A$2:$C$178,3,0),"")</f>
        <v>HC LEV Benešov</v>
      </c>
      <c r="E282" s="13" t="str">
        <f>IFERROR(VLOOKUP(B282,rozpis_tisk!$A$3:$C$202,2,0),"")</f>
        <v>HC Rytíři Vlašim</v>
      </c>
      <c r="F282" s="26" t="s">
        <v>54</v>
      </c>
      <c r="G282" s="392">
        <v>1</v>
      </c>
      <c r="H282" s="453">
        <v>2</v>
      </c>
      <c r="I282" s="453">
        <v>0</v>
      </c>
      <c r="J282" s="453">
        <v>1</v>
      </c>
      <c r="K282" s="453"/>
      <c r="M282" s="10">
        <f>IF(L282=1,5,H282+I282+J282+K282)</f>
        <v>3</v>
      </c>
      <c r="N282" s="10">
        <f>IF(AND(M282&gt;M283,K282=0),1,0)</f>
        <v>0</v>
      </c>
      <c r="O282" s="10">
        <f t="shared" si="61"/>
        <v>0</v>
      </c>
      <c r="P282" s="10">
        <f>K283</f>
        <v>1</v>
      </c>
      <c r="Q282" s="10">
        <f>IF(AND(M282&lt;M283,P282=0,K282=0),1,0)</f>
        <v>0</v>
      </c>
      <c r="R282" s="10">
        <f t="shared" si="62"/>
        <v>3</v>
      </c>
      <c r="S282" s="10">
        <f>M283</f>
        <v>4</v>
      </c>
      <c r="T282" s="10">
        <f t="shared" si="63"/>
        <v>1</v>
      </c>
      <c r="U282" s="10">
        <f t="shared" si="64"/>
        <v>-1</v>
      </c>
      <c r="V282" s="485" t="str">
        <f>IF(M282=M283,"Dopiš SN","")</f>
        <v/>
      </c>
    </row>
    <row r="283" spans="1:22" ht="15.75" thickBot="1" x14ac:dyDescent="0.3">
      <c r="A283" s="9">
        <f t="shared" si="53"/>
        <v>18</v>
      </c>
      <c r="B283" s="9">
        <f>B282</f>
        <v>141</v>
      </c>
      <c r="C283" s="487"/>
      <c r="D283" s="489"/>
      <c r="E283" s="9" t="str">
        <f>IFERROR(VLOOKUP(B283,rozpis_tisk!$A$3:$C$202,3,0),"")</f>
        <v>HC LEV Benešov</v>
      </c>
      <c r="F283" s="9" t="s">
        <v>55</v>
      </c>
      <c r="G283" s="36">
        <v>1</v>
      </c>
      <c r="H283" s="452">
        <v>0</v>
      </c>
      <c r="I283" s="452">
        <v>1</v>
      </c>
      <c r="J283" s="452">
        <v>2</v>
      </c>
      <c r="K283" s="452">
        <v>1</v>
      </c>
      <c r="M283" s="10">
        <f>IF(L283=1,5,H283+I283+J283+K283)</f>
        <v>4</v>
      </c>
      <c r="N283" s="10">
        <f>IF(AND(M283&gt;M282,K283=0),1,0)</f>
        <v>0</v>
      </c>
      <c r="O283" s="10">
        <f t="shared" si="61"/>
        <v>1</v>
      </c>
      <c r="P283" s="10">
        <f>K282</f>
        <v>0</v>
      </c>
      <c r="Q283" s="10">
        <f>IF(AND(M283&lt;M282,N283=0,K282=0),1,0)</f>
        <v>0</v>
      </c>
      <c r="R283" s="10">
        <f t="shared" si="62"/>
        <v>4</v>
      </c>
      <c r="S283" s="10">
        <f>M282</f>
        <v>3</v>
      </c>
      <c r="T283" s="10">
        <f t="shared" si="63"/>
        <v>2</v>
      </c>
      <c r="U283" s="10">
        <f t="shared" si="64"/>
        <v>1</v>
      </c>
      <c r="V283" s="485"/>
    </row>
    <row r="284" spans="1:22" ht="15.75" x14ac:dyDescent="0.25">
      <c r="A284" s="9">
        <f t="shared" si="53"/>
        <v>18</v>
      </c>
      <c r="B284" s="13">
        <v>142</v>
      </c>
      <c r="C284" s="486" t="str">
        <f>IFERROR(VLOOKUP(B284,rozpis_tisk!$A$2:$C$178,2,0),"")</f>
        <v>BK Mladá Boleslav B</v>
      </c>
      <c r="D284" s="488" t="str">
        <f>IFERROR(VLOOKUP(B284,rozpis_tisk!$A$2:$C$178,3,0),"")</f>
        <v>HC Poděbrady</v>
      </c>
      <c r="E284" s="13" t="str">
        <f>IFERROR(VLOOKUP(B284,rozpis_tisk!$A$3:$C$202,2,0),"")</f>
        <v>BK Mladá Boleslav B</v>
      </c>
      <c r="F284" s="26" t="s">
        <v>54</v>
      </c>
      <c r="G284" s="392">
        <v>1</v>
      </c>
      <c r="H284" s="453">
        <v>1</v>
      </c>
      <c r="I284" s="453">
        <v>2</v>
      </c>
      <c r="J284" s="453">
        <v>2</v>
      </c>
      <c r="K284" s="453"/>
      <c r="M284" s="10">
        <f t="shared" si="60"/>
        <v>5</v>
      </c>
      <c r="N284" s="10">
        <f>IF(AND(M284&gt;M285,K284=0),1,0)</f>
        <v>1</v>
      </c>
      <c r="O284" s="10">
        <f t="shared" si="61"/>
        <v>0</v>
      </c>
      <c r="P284" s="10">
        <f>K285</f>
        <v>0</v>
      </c>
      <c r="Q284" s="10">
        <f>IF(AND(M284&lt;M285,P284=0,K284=0),1,0)</f>
        <v>0</v>
      </c>
      <c r="R284" s="10">
        <f t="shared" si="62"/>
        <v>5</v>
      </c>
      <c r="S284" s="10">
        <f>M285</f>
        <v>4</v>
      </c>
      <c r="T284" s="10">
        <f t="shared" si="63"/>
        <v>3</v>
      </c>
      <c r="U284" s="10">
        <f t="shared" si="64"/>
        <v>1</v>
      </c>
      <c r="V284" s="485" t="str">
        <f>IF(M284=M285,"Dopiš SN","")</f>
        <v/>
      </c>
    </row>
    <row r="285" spans="1:22" ht="15.75" thickBot="1" x14ac:dyDescent="0.3">
      <c r="A285" s="9">
        <f t="shared" si="53"/>
        <v>18</v>
      </c>
      <c r="B285" s="9">
        <f>B284</f>
        <v>142</v>
      </c>
      <c r="C285" s="487"/>
      <c r="D285" s="489"/>
      <c r="E285" s="9" t="str">
        <f>IFERROR(VLOOKUP(B285,rozpis_tisk!$A$3:$C$202,3,0),"")</f>
        <v>HC Poděbrady</v>
      </c>
      <c r="F285" s="9" t="s">
        <v>55</v>
      </c>
      <c r="G285" s="36">
        <v>1</v>
      </c>
      <c r="H285" s="452">
        <v>1</v>
      </c>
      <c r="I285" s="452">
        <v>1</v>
      </c>
      <c r="J285" s="452">
        <v>2</v>
      </c>
      <c r="K285" s="452"/>
      <c r="M285" s="10">
        <f t="shared" si="60"/>
        <v>4</v>
      </c>
      <c r="N285" s="10">
        <f>IF(AND(M285&gt;M284,K285=0),1,0)</f>
        <v>0</v>
      </c>
      <c r="O285" s="10">
        <f t="shared" si="61"/>
        <v>0</v>
      </c>
      <c r="P285" s="10">
        <f>K284</f>
        <v>0</v>
      </c>
      <c r="Q285" s="10">
        <f>IF(AND(M285&lt;M284,N285=0,K284=0),1,0)</f>
        <v>1</v>
      </c>
      <c r="R285" s="10">
        <f t="shared" si="62"/>
        <v>4</v>
      </c>
      <c r="S285" s="10">
        <f>M284</f>
        <v>5</v>
      </c>
      <c r="T285" s="10">
        <f t="shared" si="63"/>
        <v>0</v>
      </c>
      <c r="U285" s="10">
        <f t="shared" si="64"/>
        <v>-1</v>
      </c>
      <c r="V285" s="485"/>
    </row>
    <row r="286" spans="1:22" ht="15.75" x14ac:dyDescent="0.25">
      <c r="A286" s="9">
        <f t="shared" si="53"/>
        <v>18</v>
      </c>
      <c r="B286" s="13">
        <v>143</v>
      </c>
      <c r="C286" s="486" t="str">
        <f>IFERROR(VLOOKUP(B286,rozpis_tisk!$A$2:$C$178,2,0),"")</f>
        <v>HC Žabonosy</v>
      </c>
      <c r="D286" s="488" t="str">
        <f>IFERROR(VLOOKUP(B286,rozpis_tisk!$A$2:$C$178,3,0),"")</f>
        <v>SK Sršni Kutná Hora</v>
      </c>
      <c r="E286" s="13" t="str">
        <f>IFERROR(VLOOKUP(B286,rozpis_tisk!$A$3:$C$202,2,0),"")</f>
        <v>HC Žabonosy</v>
      </c>
      <c r="F286" s="26" t="s">
        <v>54</v>
      </c>
      <c r="G286" s="392">
        <v>1</v>
      </c>
      <c r="H286" s="453">
        <v>1</v>
      </c>
      <c r="I286" s="453">
        <v>2</v>
      </c>
      <c r="J286" s="453">
        <v>2</v>
      </c>
      <c r="K286" s="453"/>
      <c r="M286" s="10">
        <f t="shared" si="60"/>
        <v>5</v>
      </c>
      <c r="N286" s="10">
        <f>IF(AND(M286&gt;M287,K286=0),1,0)</f>
        <v>1</v>
      </c>
      <c r="O286" s="10">
        <f t="shared" si="61"/>
        <v>0</v>
      </c>
      <c r="P286" s="10">
        <f>K287</f>
        <v>0</v>
      </c>
      <c r="Q286" s="10">
        <f>IF(AND(M286&lt;M287,P286=0,K286=0),1,0)</f>
        <v>0</v>
      </c>
      <c r="R286" s="10">
        <f t="shared" si="62"/>
        <v>5</v>
      </c>
      <c r="S286" s="10">
        <f>M287</f>
        <v>2</v>
      </c>
      <c r="T286" s="10">
        <f t="shared" si="63"/>
        <v>3</v>
      </c>
      <c r="U286" s="10">
        <f t="shared" si="64"/>
        <v>3</v>
      </c>
      <c r="V286" s="485" t="str">
        <f>IF(M286=M287,"Dopiš SN","")</f>
        <v/>
      </c>
    </row>
    <row r="287" spans="1:22" ht="15.75" thickBot="1" x14ac:dyDescent="0.3">
      <c r="A287" s="9">
        <f t="shared" si="53"/>
        <v>18</v>
      </c>
      <c r="B287" s="9">
        <f>B286</f>
        <v>143</v>
      </c>
      <c r="C287" s="487"/>
      <c r="D287" s="489"/>
      <c r="E287" s="9" t="str">
        <f>IFERROR(VLOOKUP(B287,rozpis_tisk!$A$3:$C$202,3,0),"")</f>
        <v>SK Sršni Kutná Hora</v>
      </c>
      <c r="F287" s="9" t="s">
        <v>55</v>
      </c>
      <c r="G287" s="36">
        <v>1</v>
      </c>
      <c r="H287" s="452">
        <v>1</v>
      </c>
      <c r="I287" s="452">
        <v>0</v>
      </c>
      <c r="J287" s="452">
        <v>1</v>
      </c>
      <c r="K287" s="452"/>
      <c r="M287" s="10">
        <f t="shared" si="60"/>
        <v>2</v>
      </c>
      <c r="N287" s="10">
        <f>IF(AND(M287&gt;M286,K287=0),1,0)</f>
        <v>0</v>
      </c>
      <c r="O287" s="10">
        <f t="shared" si="61"/>
        <v>0</v>
      </c>
      <c r="P287" s="10">
        <f>K286</f>
        <v>0</v>
      </c>
      <c r="Q287" s="10">
        <f>IF(AND(M287&lt;M286,N287=0,K286=0),1,0)</f>
        <v>1</v>
      </c>
      <c r="R287" s="10">
        <f t="shared" si="62"/>
        <v>2</v>
      </c>
      <c r="S287" s="10">
        <f>M286</f>
        <v>5</v>
      </c>
      <c r="T287" s="10">
        <f t="shared" si="63"/>
        <v>0</v>
      </c>
      <c r="U287" s="10">
        <f t="shared" si="64"/>
        <v>-3</v>
      </c>
      <c r="V287" s="485"/>
    </row>
    <row r="288" spans="1:22" ht="15.75" x14ac:dyDescent="0.25">
      <c r="A288" s="9">
        <f t="shared" ref="A288:A319" si="65">A287</f>
        <v>18</v>
      </c>
      <c r="B288" s="13">
        <v>144</v>
      </c>
      <c r="C288" s="486" t="str">
        <f>IFERROR(VLOOKUP(B288,rozpis_tisk!$A$2:$C$178,2,0),"")</f>
        <v>Flyers Hockey team</v>
      </c>
      <c r="D288" s="488" t="str">
        <f>IFERROR(VLOOKUP(B288,rozpis_tisk!$A$2:$C$178,3,0),"")</f>
        <v xml:space="preserve">HC Hvězda Praha </v>
      </c>
      <c r="E288" s="13" t="str">
        <f>IFERROR(VLOOKUP(B288,rozpis_tisk!$A$3:$C$202,2,0),"")</f>
        <v>Flyers Hockey team</v>
      </c>
      <c r="F288" s="26" t="s">
        <v>54</v>
      </c>
      <c r="G288" s="392">
        <v>1</v>
      </c>
      <c r="H288" s="453">
        <v>0</v>
      </c>
      <c r="I288" s="453">
        <v>1</v>
      </c>
      <c r="J288" s="453">
        <v>0</v>
      </c>
      <c r="K288" s="453"/>
      <c r="M288" s="10">
        <f t="shared" si="60"/>
        <v>1</v>
      </c>
      <c r="N288" s="10">
        <f>IF(AND(M288&gt;M289,K288=0),1,0)</f>
        <v>0</v>
      </c>
      <c r="O288" s="10">
        <f t="shared" si="61"/>
        <v>0</v>
      </c>
      <c r="P288" s="10">
        <f>K289</f>
        <v>0</v>
      </c>
      <c r="Q288" s="10">
        <f>IF(AND(M288&lt;M289,P288=0,K288=0),1,0)</f>
        <v>1</v>
      </c>
      <c r="R288" s="10">
        <f t="shared" si="62"/>
        <v>1</v>
      </c>
      <c r="S288" s="10">
        <f>M289</f>
        <v>3</v>
      </c>
      <c r="T288" s="10">
        <f t="shared" si="63"/>
        <v>0</v>
      </c>
      <c r="U288" s="10">
        <f t="shared" si="64"/>
        <v>-2</v>
      </c>
      <c r="V288" s="485" t="str">
        <f>IF(M288=M289,"Dopiš SN","")</f>
        <v/>
      </c>
    </row>
    <row r="289" spans="1:22" ht="15.75" thickBot="1" x14ac:dyDescent="0.3">
      <c r="A289" s="9">
        <f t="shared" si="65"/>
        <v>18</v>
      </c>
      <c r="B289" s="9">
        <f>B288</f>
        <v>144</v>
      </c>
      <c r="C289" s="487"/>
      <c r="D289" s="489"/>
      <c r="E289" s="9" t="str">
        <f>IFERROR(VLOOKUP(B289,rozpis_tisk!$A$3:$C$202,3,0),"")</f>
        <v xml:space="preserve">HC Hvězda Praha </v>
      </c>
      <c r="F289" s="9" t="s">
        <v>55</v>
      </c>
      <c r="G289" s="36">
        <v>1</v>
      </c>
      <c r="H289" s="452">
        <v>0</v>
      </c>
      <c r="I289" s="452">
        <v>0</v>
      </c>
      <c r="J289" s="452">
        <v>3</v>
      </c>
      <c r="K289" s="452"/>
      <c r="M289" s="10">
        <f t="shared" si="60"/>
        <v>3</v>
      </c>
      <c r="N289" s="10">
        <f>IF(AND(M289&gt;M288,K289=0),1,0)</f>
        <v>1</v>
      </c>
      <c r="O289" s="10">
        <f t="shared" si="61"/>
        <v>0</v>
      </c>
      <c r="P289" s="10">
        <f>K288</f>
        <v>0</v>
      </c>
      <c r="Q289" s="10">
        <f>IF(AND(M289&lt;M288,N289=0,K288=0),1,0)</f>
        <v>0</v>
      </c>
      <c r="R289" s="10">
        <f t="shared" si="62"/>
        <v>3</v>
      </c>
      <c r="S289" s="10">
        <f>M288</f>
        <v>1</v>
      </c>
      <c r="T289" s="10">
        <f t="shared" si="63"/>
        <v>3</v>
      </c>
      <c r="U289" s="10">
        <f t="shared" si="64"/>
        <v>2</v>
      </c>
      <c r="V289" s="485"/>
    </row>
    <row r="290" spans="1:22" ht="15.75" x14ac:dyDescent="0.25">
      <c r="A290" s="9">
        <v>19</v>
      </c>
      <c r="B290" s="13">
        <v>145</v>
      </c>
      <c r="C290" s="486" t="str">
        <f>IFERROR(VLOOKUP(B290,rozpis_tisk!$A$2:$C$178,2,0),"")</f>
        <v>HC Rytíři Vlašim</v>
      </c>
      <c r="D290" s="488" t="str">
        <f>IFERROR(VLOOKUP(B290,rozpis_tisk!$A$2:$C$178,3,0),"")</f>
        <v xml:space="preserve">HC Hvězda Praha </v>
      </c>
      <c r="E290" s="13" t="str">
        <f>IFERROR(VLOOKUP(B290,rozpis_tisk!$A$3:$C$202,2,0),"")</f>
        <v>HC Rytíři Vlašim</v>
      </c>
      <c r="F290" s="26" t="s">
        <v>54</v>
      </c>
      <c r="G290" s="392">
        <v>1</v>
      </c>
      <c r="H290" s="453">
        <v>0</v>
      </c>
      <c r="I290" s="453">
        <v>2</v>
      </c>
      <c r="J290" s="453">
        <v>1</v>
      </c>
      <c r="K290" s="453">
        <v>1</v>
      </c>
      <c r="M290" s="10">
        <f t="shared" si="60"/>
        <v>4</v>
      </c>
      <c r="N290" s="10">
        <f>IF(AND(M290&gt;M291,K290=0),1,0)</f>
        <v>0</v>
      </c>
      <c r="O290" s="10">
        <f t="shared" si="61"/>
        <v>1</v>
      </c>
      <c r="P290" s="10">
        <f>K291</f>
        <v>0</v>
      </c>
      <c r="Q290" s="10">
        <f>IF(AND(M290&lt;M291,P290=0,K290=0),1,0)</f>
        <v>0</v>
      </c>
      <c r="R290" s="10">
        <f t="shared" si="62"/>
        <v>4</v>
      </c>
      <c r="S290" s="10">
        <f>M291</f>
        <v>3</v>
      </c>
      <c r="T290" s="10">
        <f t="shared" si="63"/>
        <v>2</v>
      </c>
      <c r="U290" s="10">
        <f t="shared" si="64"/>
        <v>1</v>
      </c>
      <c r="V290" s="485" t="str">
        <f>IF(M290=M291,"Dopiš SN","")</f>
        <v/>
      </c>
    </row>
    <row r="291" spans="1:22" ht="15.75" thickBot="1" x14ac:dyDescent="0.3">
      <c r="A291" s="9">
        <f t="shared" si="65"/>
        <v>19</v>
      </c>
      <c r="B291" s="9">
        <f>B290</f>
        <v>145</v>
      </c>
      <c r="C291" s="487"/>
      <c r="D291" s="489"/>
      <c r="E291" s="9" t="str">
        <f>IFERROR(VLOOKUP(B291,rozpis_tisk!$A$3:$C$202,3,0),"")</f>
        <v xml:space="preserve">HC Hvězda Praha </v>
      </c>
      <c r="F291" s="9" t="s">
        <v>55</v>
      </c>
      <c r="G291" s="36">
        <v>1</v>
      </c>
      <c r="H291" s="452">
        <v>0</v>
      </c>
      <c r="I291" s="452">
        <v>2</v>
      </c>
      <c r="J291" s="452">
        <v>1</v>
      </c>
      <c r="K291" s="452"/>
      <c r="M291" s="10">
        <f t="shared" si="60"/>
        <v>3</v>
      </c>
      <c r="N291" s="10">
        <f>IF(AND(M291&gt;M290,K291=0),1,0)</f>
        <v>0</v>
      </c>
      <c r="O291" s="10">
        <f t="shared" si="61"/>
        <v>0</v>
      </c>
      <c r="P291" s="10">
        <f>K290</f>
        <v>1</v>
      </c>
      <c r="Q291" s="10">
        <f>IF(AND(M291&lt;M290,N291=0,K290=0),1,0)</f>
        <v>0</v>
      </c>
      <c r="R291" s="10">
        <f t="shared" si="62"/>
        <v>3</v>
      </c>
      <c r="S291" s="10">
        <f>M290</f>
        <v>4</v>
      </c>
      <c r="T291" s="10">
        <f t="shared" si="63"/>
        <v>1</v>
      </c>
      <c r="U291" s="10">
        <f t="shared" si="64"/>
        <v>-1</v>
      </c>
      <c r="V291" s="485"/>
    </row>
    <row r="292" spans="1:22" ht="15.75" x14ac:dyDescent="0.25">
      <c r="A292" s="9">
        <f t="shared" si="65"/>
        <v>19</v>
      </c>
      <c r="B292" s="13">
        <v>146</v>
      </c>
      <c r="C292" s="486" t="str">
        <f>IFERROR(VLOOKUP(B292,rozpis_tisk!$A$2:$C$178,2,0),"")</f>
        <v>HC Čáslav</v>
      </c>
      <c r="D292" s="488" t="str">
        <f>IFERROR(VLOOKUP(B292,rozpis_tisk!$A$2:$C$178,3,0),"")</f>
        <v>HC Junior Mělník</v>
      </c>
      <c r="E292" s="13" t="str">
        <f>IFERROR(VLOOKUP(B292,rozpis_tisk!$A$3:$C$202,2,0),"")</f>
        <v>HC Čáslav</v>
      </c>
      <c r="F292" s="26" t="s">
        <v>54</v>
      </c>
      <c r="G292" s="392">
        <v>1</v>
      </c>
      <c r="H292" s="453">
        <v>0</v>
      </c>
      <c r="I292" s="453">
        <v>0</v>
      </c>
      <c r="J292" s="453">
        <v>1</v>
      </c>
      <c r="K292" s="453"/>
      <c r="M292" s="10">
        <f t="shared" si="60"/>
        <v>1</v>
      </c>
      <c r="N292" s="10">
        <f>IF(AND(M292&gt;M293,K292=0),1,0)</f>
        <v>0</v>
      </c>
      <c r="O292" s="10">
        <f t="shared" si="61"/>
        <v>0</v>
      </c>
      <c r="P292" s="10">
        <f>K293</f>
        <v>0</v>
      </c>
      <c r="Q292" s="10">
        <f>IF(AND(M292&lt;M293,P292=0,K292=0),1,0)</f>
        <v>1</v>
      </c>
      <c r="R292" s="10">
        <f t="shared" si="62"/>
        <v>1</v>
      </c>
      <c r="S292" s="10">
        <f>M293</f>
        <v>4</v>
      </c>
      <c r="T292" s="10">
        <f t="shared" si="63"/>
        <v>0</v>
      </c>
      <c r="U292" s="10">
        <f t="shared" si="64"/>
        <v>-3</v>
      </c>
      <c r="V292" s="485" t="str">
        <f>IF(M292=M293,"Dopiš SN","")</f>
        <v/>
      </c>
    </row>
    <row r="293" spans="1:22" ht="15.75" thickBot="1" x14ac:dyDescent="0.3">
      <c r="A293" s="9">
        <f t="shared" si="65"/>
        <v>19</v>
      </c>
      <c r="B293" s="9">
        <f>B292</f>
        <v>146</v>
      </c>
      <c r="C293" s="487"/>
      <c r="D293" s="489"/>
      <c r="E293" s="9" t="str">
        <f>IFERROR(VLOOKUP(B293,rozpis_tisk!$A$3:$C$202,3,0),"")</f>
        <v>HC Junior Mělník</v>
      </c>
      <c r="F293" s="9" t="s">
        <v>55</v>
      </c>
      <c r="G293" s="36">
        <v>1</v>
      </c>
      <c r="H293" s="452">
        <v>1</v>
      </c>
      <c r="I293" s="452">
        <v>1</v>
      </c>
      <c r="J293" s="452">
        <v>2</v>
      </c>
      <c r="K293" s="452"/>
      <c r="M293" s="10">
        <f t="shared" si="60"/>
        <v>4</v>
      </c>
      <c r="N293" s="10">
        <f>IF(AND(M293&gt;M292,K293=0),1,0)</f>
        <v>1</v>
      </c>
      <c r="O293" s="10">
        <f t="shared" si="61"/>
        <v>0</v>
      </c>
      <c r="P293" s="10">
        <f>K292</f>
        <v>0</v>
      </c>
      <c r="Q293" s="10">
        <f>IF(AND(M293&lt;M292,N293=0,K292=0),1,0)</f>
        <v>0</v>
      </c>
      <c r="R293" s="10">
        <f t="shared" si="62"/>
        <v>4</v>
      </c>
      <c r="S293" s="10">
        <f>M292</f>
        <v>1</v>
      </c>
      <c r="T293" s="10">
        <f t="shared" si="63"/>
        <v>3</v>
      </c>
      <c r="U293" s="10">
        <f t="shared" si="64"/>
        <v>3</v>
      </c>
      <c r="V293" s="485"/>
    </row>
    <row r="294" spans="1:22" ht="15.75" x14ac:dyDescent="0.25">
      <c r="A294" s="9">
        <f t="shared" si="65"/>
        <v>19</v>
      </c>
      <c r="B294" s="13">
        <v>147</v>
      </c>
      <c r="C294" s="486" t="str">
        <f>IFERROR(VLOOKUP(B294,rozpis_tisk!$A$2:$C$178,2,0),"")</f>
        <v>HC LEV Benešov</v>
      </c>
      <c r="D294" s="488" t="str">
        <f>IFERROR(VLOOKUP(B294,rozpis_tisk!$A$2:$C$178,3,0),"")</f>
        <v>HC Berounští Medvědi</v>
      </c>
      <c r="E294" s="13" t="str">
        <f>IFERROR(VLOOKUP(B294,rozpis_tisk!$A$3:$C$202,2,0),"")</f>
        <v>HC LEV Benešov</v>
      </c>
      <c r="F294" s="26" t="s">
        <v>54</v>
      </c>
      <c r="G294" s="392">
        <v>1</v>
      </c>
      <c r="H294" s="453">
        <v>3</v>
      </c>
      <c r="I294" s="453">
        <v>2</v>
      </c>
      <c r="J294" s="453">
        <v>3</v>
      </c>
      <c r="K294" s="453"/>
      <c r="M294" s="10">
        <f t="shared" si="60"/>
        <v>8</v>
      </c>
      <c r="N294" s="10">
        <f>IF(AND(M294&gt;M295,K294=0),1,0)</f>
        <v>1</v>
      </c>
      <c r="O294" s="10">
        <f t="shared" si="61"/>
        <v>0</v>
      </c>
      <c r="P294" s="10">
        <f>K295</f>
        <v>0</v>
      </c>
      <c r="Q294" s="10">
        <f>IF(AND(M294&lt;M295,P294=0,K294=0),1,0)</f>
        <v>0</v>
      </c>
      <c r="R294" s="10">
        <f t="shared" si="62"/>
        <v>8</v>
      </c>
      <c r="S294" s="10">
        <f>M295</f>
        <v>0</v>
      </c>
      <c r="T294" s="10">
        <f t="shared" si="63"/>
        <v>3</v>
      </c>
      <c r="U294" s="10">
        <f t="shared" si="64"/>
        <v>8</v>
      </c>
      <c r="V294" s="485" t="str">
        <f>IF(M294=M295,"Dopiš SN","")</f>
        <v/>
      </c>
    </row>
    <row r="295" spans="1:22" ht="15.75" thickBot="1" x14ac:dyDescent="0.3">
      <c r="A295" s="9">
        <f t="shared" si="65"/>
        <v>19</v>
      </c>
      <c r="B295" s="9">
        <f>B294</f>
        <v>147</v>
      </c>
      <c r="C295" s="487"/>
      <c r="D295" s="489"/>
      <c r="E295" s="9" t="str">
        <f>IFERROR(VLOOKUP(B295,rozpis_tisk!$A$3:$C$202,3,0),"")</f>
        <v>HC Berounští Medvědi</v>
      </c>
      <c r="F295" s="9" t="s">
        <v>55</v>
      </c>
      <c r="G295" s="36">
        <v>1</v>
      </c>
      <c r="H295" s="452">
        <v>0</v>
      </c>
      <c r="I295" s="452">
        <v>0</v>
      </c>
      <c r="J295" s="452">
        <v>0</v>
      </c>
      <c r="K295" s="452"/>
      <c r="M295" s="10">
        <f t="shared" si="60"/>
        <v>0</v>
      </c>
      <c r="N295" s="10">
        <f>IF(AND(M295&gt;M294,K295=0),1,0)</f>
        <v>0</v>
      </c>
      <c r="O295" s="10">
        <f t="shared" si="61"/>
        <v>0</v>
      </c>
      <c r="P295" s="10">
        <f>K294</f>
        <v>0</v>
      </c>
      <c r="Q295" s="10">
        <f>IF(AND(M295&lt;M294,N295=0,K294=0),1,0)</f>
        <v>1</v>
      </c>
      <c r="R295" s="10">
        <f t="shared" si="62"/>
        <v>0</v>
      </c>
      <c r="S295" s="10">
        <f>M294</f>
        <v>8</v>
      </c>
      <c r="T295" s="10">
        <f t="shared" si="63"/>
        <v>0</v>
      </c>
      <c r="U295" s="10">
        <f t="shared" si="64"/>
        <v>-8</v>
      </c>
      <c r="V295" s="485"/>
    </row>
    <row r="296" spans="1:22" ht="15.75" x14ac:dyDescent="0.25">
      <c r="A296" s="9">
        <f t="shared" si="65"/>
        <v>19</v>
      </c>
      <c r="B296" s="13">
        <v>148</v>
      </c>
      <c r="C296" s="486" t="str">
        <f>IFERROR(VLOOKUP(B296,rozpis_tisk!$A$2:$C$178,2,0),"")</f>
        <v>BK Mladá Boleslav B</v>
      </c>
      <c r="D296" s="488" t="str">
        <f>IFERROR(VLOOKUP(B296,rozpis_tisk!$A$2:$C$178,3,0),"")</f>
        <v>Slavoj Velké Popovice</v>
      </c>
      <c r="E296" s="13" t="str">
        <f>IFERROR(VLOOKUP(B296,rozpis_tisk!$A$3:$C$202,2,0),"")</f>
        <v>BK Mladá Boleslav B</v>
      </c>
      <c r="F296" s="26" t="s">
        <v>54</v>
      </c>
      <c r="G296" s="392">
        <v>1</v>
      </c>
      <c r="H296" s="453">
        <v>2</v>
      </c>
      <c r="I296" s="453">
        <v>1</v>
      </c>
      <c r="J296" s="453">
        <v>3</v>
      </c>
      <c r="K296" s="453"/>
      <c r="M296" s="10">
        <f t="shared" si="60"/>
        <v>6</v>
      </c>
      <c r="N296" s="10">
        <f>IF(AND(M296&gt;M297,K296=0),1,0)</f>
        <v>1</v>
      </c>
      <c r="O296" s="10">
        <f t="shared" si="61"/>
        <v>0</v>
      </c>
      <c r="P296" s="10">
        <f>K297</f>
        <v>0</v>
      </c>
      <c r="Q296" s="10">
        <f>IF(AND(M296&lt;M297,P296=0,K296=0),1,0)</f>
        <v>0</v>
      </c>
      <c r="R296" s="10">
        <f t="shared" si="62"/>
        <v>6</v>
      </c>
      <c r="S296" s="10">
        <f>M297</f>
        <v>5</v>
      </c>
      <c r="T296" s="10">
        <f t="shared" si="63"/>
        <v>3</v>
      </c>
      <c r="U296" s="10">
        <f t="shared" si="64"/>
        <v>1</v>
      </c>
      <c r="V296" s="485" t="str">
        <f>IF(M296=M297,"Dopiš SN","")</f>
        <v/>
      </c>
    </row>
    <row r="297" spans="1:22" ht="15.75" thickBot="1" x14ac:dyDescent="0.3">
      <c r="A297" s="9">
        <f t="shared" si="65"/>
        <v>19</v>
      </c>
      <c r="B297" s="9">
        <f>B296</f>
        <v>148</v>
      </c>
      <c r="C297" s="487"/>
      <c r="D297" s="489"/>
      <c r="E297" s="9" t="str">
        <f>IFERROR(VLOOKUP(B297,rozpis_tisk!$A$3:$C$202,3,0),"")</f>
        <v>Slavoj Velké Popovice</v>
      </c>
      <c r="F297" s="9" t="s">
        <v>55</v>
      </c>
      <c r="G297" s="36">
        <v>1</v>
      </c>
      <c r="H297" s="452">
        <v>0</v>
      </c>
      <c r="I297" s="452">
        <v>3</v>
      </c>
      <c r="J297" s="452">
        <v>2</v>
      </c>
      <c r="K297" s="452"/>
      <c r="M297" s="10">
        <f t="shared" si="60"/>
        <v>5</v>
      </c>
      <c r="N297" s="10">
        <f>IF(AND(M297&gt;M296,K297=0),1,0)</f>
        <v>0</v>
      </c>
      <c r="O297" s="10">
        <f t="shared" si="61"/>
        <v>0</v>
      </c>
      <c r="P297" s="10">
        <f>K296</f>
        <v>0</v>
      </c>
      <c r="Q297" s="10">
        <f>IF(AND(M297&lt;M296,N297=0,K296=0),1,0)</f>
        <v>1</v>
      </c>
      <c r="R297" s="10">
        <f t="shared" si="62"/>
        <v>5</v>
      </c>
      <c r="S297" s="10">
        <f>M296</f>
        <v>6</v>
      </c>
      <c r="T297" s="10">
        <f t="shared" si="63"/>
        <v>0</v>
      </c>
      <c r="U297" s="10">
        <f t="shared" si="64"/>
        <v>-1</v>
      </c>
      <c r="V297" s="485"/>
    </row>
    <row r="298" spans="1:22" ht="15.75" x14ac:dyDescent="0.25">
      <c r="A298" s="9">
        <f t="shared" si="65"/>
        <v>19</v>
      </c>
      <c r="B298" s="13">
        <v>149</v>
      </c>
      <c r="C298" s="486" t="str">
        <f>IFERROR(VLOOKUP(B298,rozpis_tisk!$A$2:$C$178,2,0),"")</f>
        <v>SK Sršni Kutná Hora</v>
      </c>
      <c r="D298" s="488" t="str">
        <f>IFERROR(VLOOKUP(B298,rozpis_tisk!$A$2:$C$178,3,0),"")</f>
        <v>HC Rakovník</v>
      </c>
      <c r="E298" s="13" t="str">
        <f>IFERROR(VLOOKUP(B298,rozpis_tisk!$A$3:$C$202,2,0),"")</f>
        <v>SK Sršni Kutná Hora</v>
      </c>
      <c r="F298" s="26" t="s">
        <v>54</v>
      </c>
      <c r="G298" s="392">
        <v>1</v>
      </c>
      <c r="H298" s="453">
        <v>0</v>
      </c>
      <c r="I298" s="453">
        <v>1</v>
      </c>
      <c r="J298" s="453">
        <v>1</v>
      </c>
      <c r="K298" s="453"/>
      <c r="M298" s="10">
        <f t="shared" si="60"/>
        <v>2</v>
      </c>
      <c r="N298" s="10">
        <f>IF(AND(M298&gt;M299,K298=0),1,0)</f>
        <v>0</v>
      </c>
      <c r="O298" s="10">
        <f t="shared" si="61"/>
        <v>0</v>
      </c>
      <c r="P298" s="10">
        <f>K299</f>
        <v>0</v>
      </c>
      <c r="Q298" s="10">
        <f>IF(AND(M298&lt;M299,P298=0,K298=0),1,0)</f>
        <v>1</v>
      </c>
      <c r="R298" s="10">
        <f t="shared" si="62"/>
        <v>2</v>
      </c>
      <c r="S298" s="10">
        <f>M299</f>
        <v>5</v>
      </c>
      <c r="T298" s="10">
        <f t="shared" si="63"/>
        <v>0</v>
      </c>
      <c r="U298" s="10">
        <f t="shared" si="64"/>
        <v>-3</v>
      </c>
      <c r="V298" s="485" t="str">
        <f>IF(M298=M299,"Dopiš SN","")</f>
        <v/>
      </c>
    </row>
    <row r="299" spans="1:22" ht="15.75" thickBot="1" x14ac:dyDescent="0.3">
      <c r="A299" s="9">
        <f t="shared" si="65"/>
        <v>19</v>
      </c>
      <c r="B299" s="9">
        <f>B298</f>
        <v>149</v>
      </c>
      <c r="C299" s="487"/>
      <c r="D299" s="489"/>
      <c r="E299" s="9" t="str">
        <f>IFERROR(VLOOKUP(B299,rozpis_tisk!$A$3:$C$202,3,0),"")</f>
        <v>HC Rakovník</v>
      </c>
      <c r="F299" s="9" t="s">
        <v>55</v>
      </c>
      <c r="G299" s="36">
        <v>1</v>
      </c>
      <c r="H299" s="452">
        <v>1</v>
      </c>
      <c r="I299" s="452">
        <v>3</v>
      </c>
      <c r="J299" s="452">
        <v>1</v>
      </c>
      <c r="K299" s="452"/>
      <c r="M299" s="10">
        <f t="shared" si="60"/>
        <v>5</v>
      </c>
      <c r="N299" s="10">
        <f>IF(AND(M299&gt;M298,K299=0),1,0)</f>
        <v>1</v>
      </c>
      <c r="O299" s="10">
        <f t="shared" si="61"/>
        <v>0</v>
      </c>
      <c r="P299" s="10">
        <f>K298</f>
        <v>0</v>
      </c>
      <c r="Q299" s="10">
        <f>IF(AND(M299&lt;M298,N299=0,K298=0),1,0)</f>
        <v>0</v>
      </c>
      <c r="R299" s="10">
        <f t="shared" si="62"/>
        <v>5</v>
      </c>
      <c r="S299" s="10">
        <f>M298</f>
        <v>2</v>
      </c>
      <c r="T299" s="10">
        <f t="shared" si="63"/>
        <v>3</v>
      </c>
      <c r="U299" s="10">
        <f t="shared" si="64"/>
        <v>3</v>
      </c>
      <c r="V299" s="485"/>
    </row>
    <row r="300" spans="1:22" ht="15.75" x14ac:dyDescent="0.25">
      <c r="A300" s="9">
        <f t="shared" si="65"/>
        <v>19</v>
      </c>
      <c r="B300" s="13">
        <v>150</v>
      </c>
      <c r="C300" s="486" t="str">
        <f>IFERROR(VLOOKUP(B300,rozpis_tisk!$A$2:$C$178,2,0),"")</f>
        <v>HC Žabonosy</v>
      </c>
      <c r="D300" s="488" t="str">
        <f>IFERROR(VLOOKUP(B300,rozpis_tisk!$A$2:$C$178,3,0),"")</f>
        <v>SK Černošice</v>
      </c>
      <c r="E300" s="13" t="str">
        <f>IFERROR(VLOOKUP(B300,rozpis_tisk!$A$3:$C$202,2,0),"")</f>
        <v>HC Žabonosy</v>
      </c>
      <c r="F300" s="26" t="s">
        <v>54</v>
      </c>
      <c r="G300" s="392">
        <v>1</v>
      </c>
      <c r="H300" s="453">
        <v>1</v>
      </c>
      <c r="I300" s="453">
        <v>1</v>
      </c>
      <c r="J300" s="453">
        <v>2</v>
      </c>
      <c r="K300" s="453"/>
      <c r="M300" s="10">
        <f t="shared" si="60"/>
        <v>4</v>
      </c>
      <c r="N300" s="10">
        <f>IF(AND(M300&gt;M301,K300=0),1,0)</f>
        <v>0</v>
      </c>
      <c r="O300" s="10">
        <f t="shared" si="61"/>
        <v>0</v>
      </c>
      <c r="P300" s="10">
        <f>K301</f>
        <v>1</v>
      </c>
      <c r="Q300" s="10">
        <f>IF(AND(M300&lt;M301,P300=0,K300=0),1,0)</f>
        <v>0</v>
      </c>
      <c r="R300" s="10">
        <f t="shared" si="62"/>
        <v>4</v>
      </c>
      <c r="S300" s="10">
        <f>M301</f>
        <v>5</v>
      </c>
      <c r="T300" s="10">
        <f t="shared" si="63"/>
        <v>1</v>
      </c>
      <c r="U300" s="10">
        <f t="shared" si="64"/>
        <v>-1</v>
      </c>
      <c r="V300" s="485" t="str">
        <f>IF(M300=M301,"Dopiš SN","")</f>
        <v/>
      </c>
    </row>
    <row r="301" spans="1:22" ht="15.75" thickBot="1" x14ac:dyDescent="0.3">
      <c r="A301" s="9">
        <f t="shared" si="65"/>
        <v>19</v>
      </c>
      <c r="B301" s="9">
        <f>B300</f>
        <v>150</v>
      </c>
      <c r="C301" s="487"/>
      <c r="D301" s="489"/>
      <c r="E301" s="9" t="str">
        <f>IFERROR(VLOOKUP(B301,rozpis_tisk!$A$3:$C$202,3,0),"")</f>
        <v>SK Černošice</v>
      </c>
      <c r="F301" s="9" t="s">
        <v>55</v>
      </c>
      <c r="G301" s="36">
        <v>1</v>
      </c>
      <c r="H301" s="452">
        <v>2</v>
      </c>
      <c r="I301" s="452">
        <v>1</v>
      </c>
      <c r="J301" s="452">
        <v>1</v>
      </c>
      <c r="K301" s="452">
        <v>1</v>
      </c>
      <c r="M301" s="10">
        <f t="shared" si="60"/>
        <v>5</v>
      </c>
      <c r="N301" s="10">
        <f>IF(AND(M301&gt;M300,K301=0),1,0)</f>
        <v>0</v>
      </c>
      <c r="O301" s="10">
        <f t="shared" si="61"/>
        <v>1</v>
      </c>
      <c r="P301" s="10">
        <f>K300</f>
        <v>0</v>
      </c>
      <c r="Q301" s="10">
        <f>IF(AND(M301&lt;M300,N301=0,K300=0),1,0)</f>
        <v>0</v>
      </c>
      <c r="R301" s="10">
        <f t="shared" si="62"/>
        <v>5</v>
      </c>
      <c r="S301" s="10">
        <f>M300</f>
        <v>4</v>
      </c>
      <c r="T301" s="10">
        <f t="shared" si="63"/>
        <v>2</v>
      </c>
      <c r="U301" s="10">
        <f t="shared" si="64"/>
        <v>1</v>
      </c>
      <c r="V301" s="485"/>
    </row>
    <row r="302" spans="1:22" ht="15.75" x14ac:dyDescent="0.25">
      <c r="A302" s="9">
        <f t="shared" si="65"/>
        <v>19</v>
      </c>
      <c r="B302" s="13">
        <v>151</v>
      </c>
      <c r="C302" s="486" t="str">
        <f>IFERROR(VLOOKUP(B302,rozpis_tisk!$A$2:$C$178,2,0),"")</f>
        <v xml:space="preserve">HC Benátky n Jizerou B </v>
      </c>
      <c r="D302" s="488" t="str">
        <f>IFERROR(VLOOKUP(B302,rozpis_tisk!$A$2:$C$178,3,0),"")</f>
        <v>HK LEV Slaný</v>
      </c>
      <c r="E302" s="13" t="str">
        <f>IFERROR(VLOOKUP(B302,rozpis_tisk!$A$3:$C$202,2,0),"")</f>
        <v xml:space="preserve">HC Benátky n Jizerou B </v>
      </c>
      <c r="F302" s="26" t="s">
        <v>54</v>
      </c>
      <c r="G302" s="392">
        <v>1</v>
      </c>
      <c r="H302" s="453">
        <v>2</v>
      </c>
      <c r="I302" s="453">
        <v>0</v>
      </c>
      <c r="J302" s="453">
        <v>0</v>
      </c>
      <c r="K302" s="453"/>
      <c r="M302" s="10">
        <f t="shared" si="60"/>
        <v>2</v>
      </c>
      <c r="N302" s="10">
        <f>IF(AND(M302&gt;M303,K302=0),1,0)</f>
        <v>0</v>
      </c>
      <c r="O302" s="10">
        <f t="shared" si="61"/>
        <v>0</v>
      </c>
      <c r="P302" s="10">
        <f>K303</f>
        <v>0</v>
      </c>
      <c r="Q302" s="10">
        <f>IF(AND(M302&lt;M303,P302=0,K302=0),1,0)</f>
        <v>1</v>
      </c>
      <c r="R302" s="10">
        <f t="shared" si="62"/>
        <v>2</v>
      </c>
      <c r="S302" s="10">
        <f>M303</f>
        <v>4</v>
      </c>
      <c r="T302" s="10">
        <f t="shared" si="63"/>
        <v>0</v>
      </c>
      <c r="U302" s="10">
        <f t="shared" si="64"/>
        <v>-2</v>
      </c>
      <c r="V302" s="485" t="str">
        <f>IF(M302=M303,"Dopiš SN","")</f>
        <v/>
      </c>
    </row>
    <row r="303" spans="1:22" ht="15.75" thickBot="1" x14ac:dyDescent="0.3">
      <c r="A303" s="9">
        <f t="shared" si="65"/>
        <v>19</v>
      </c>
      <c r="B303" s="9">
        <f>B302</f>
        <v>151</v>
      </c>
      <c r="C303" s="487"/>
      <c r="D303" s="489"/>
      <c r="E303" s="9" t="str">
        <f>IFERROR(VLOOKUP(B303,rozpis_tisk!$A$3:$C$202,3,0),"")</f>
        <v>HK LEV Slaný</v>
      </c>
      <c r="F303" s="9" t="s">
        <v>55</v>
      </c>
      <c r="G303" s="36">
        <v>1</v>
      </c>
      <c r="H303" s="452">
        <v>1</v>
      </c>
      <c r="I303" s="452">
        <v>3</v>
      </c>
      <c r="J303" s="452">
        <v>0</v>
      </c>
      <c r="K303" s="452"/>
      <c r="M303" s="10">
        <f t="shared" si="60"/>
        <v>4</v>
      </c>
      <c r="N303" s="10">
        <f>IF(AND(M303&gt;M302,K303=0),1,0)</f>
        <v>1</v>
      </c>
      <c r="O303" s="10">
        <f t="shared" si="61"/>
        <v>0</v>
      </c>
      <c r="P303" s="10">
        <f>K302</f>
        <v>0</v>
      </c>
      <c r="Q303" s="10">
        <f>IF(AND(M303&lt;M302,N303=0,K302=0),1,0)</f>
        <v>0</v>
      </c>
      <c r="R303" s="10">
        <f t="shared" si="62"/>
        <v>4</v>
      </c>
      <c r="S303" s="10">
        <f>M302</f>
        <v>2</v>
      </c>
      <c r="T303" s="10">
        <f t="shared" si="63"/>
        <v>3</v>
      </c>
      <c r="U303" s="10">
        <f t="shared" si="64"/>
        <v>2</v>
      </c>
      <c r="V303" s="485"/>
    </row>
    <row r="304" spans="1:22" ht="15.75" x14ac:dyDescent="0.25">
      <c r="A304" s="9">
        <f t="shared" si="65"/>
        <v>19</v>
      </c>
      <c r="B304" s="13">
        <v>152</v>
      </c>
      <c r="C304" s="486" t="str">
        <f>IFERROR(VLOOKUP(B304,rozpis_tisk!$A$2:$C$178,2,0),"")</f>
        <v>HC Poděbrady</v>
      </c>
      <c r="D304" s="488" t="str">
        <f>IFERROR(VLOOKUP(B304,rozpis_tisk!$A$2:$C$178,3,0),"")</f>
        <v>Flyers Hockey team</v>
      </c>
      <c r="E304" s="13" t="str">
        <f>IFERROR(VLOOKUP(B304,rozpis_tisk!$A$3:$C$202,2,0),"")</f>
        <v>HC Poděbrady</v>
      </c>
      <c r="F304" s="26" t="s">
        <v>54</v>
      </c>
      <c r="G304" s="392">
        <v>1</v>
      </c>
      <c r="H304" s="453">
        <v>2</v>
      </c>
      <c r="I304" s="453">
        <v>2</v>
      </c>
      <c r="J304" s="453">
        <v>2</v>
      </c>
      <c r="K304" s="453"/>
      <c r="M304" s="10">
        <f t="shared" si="60"/>
        <v>6</v>
      </c>
      <c r="N304" s="10">
        <f>IF(AND(M304&gt;M305,K304=0),1,0)</f>
        <v>1</v>
      </c>
      <c r="O304" s="10">
        <f t="shared" si="61"/>
        <v>0</v>
      </c>
      <c r="P304" s="10">
        <f>K305</f>
        <v>0</v>
      </c>
      <c r="Q304" s="10">
        <f>IF(AND(M304&lt;M305,P304=0,K304=0),1,0)</f>
        <v>0</v>
      </c>
      <c r="R304" s="10">
        <f t="shared" si="62"/>
        <v>6</v>
      </c>
      <c r="S304" s="10">
        <f>M305</f>
        <v>1</v>
      </c>
      <c r="T304" s="10">
        <f t="shared" si="63"/>
        <v>3</v>
      </c>
      <c r="U304" s="10">
        <f t="shared" si="64"/>
        <v>5</v>
      </c>
      <c r="V304" s="485" t="str">
        <f>IF(M304=M305,"Dopiš SN","")</f>
        <v/>
      </c>
    </row>
    <row r="305" spans="1:22" ht="15.75" thickBot="1" x14ac:dyDescent="0.3">
      <c r="A305" s="9">
        <f t="shared" si="65"/>
        <v>19</v>
      </c>
      <c r="B305" s="9">
        <f>B304</f>
        <v>152</v>
      </c>
      <c r="C305" s="487"/>
      <c r="D305" s="489"/>
      <c r="E305" s="9" t="str">
        <f>IFERROR(VLOOKUP(B305,rozpis_tisk!$A$3:$C$202,3,0),"")</f>
        <v>Flyers Hockey team</v>
      </c>
      <c r="F305" s="9" t="s">
        <v>55</v>
      </c>
      <c r="G305" s="36">
        <v>1</v>
      </c>
      <c r="H305" s="452">
        <v>0</v>
      </c>
      <c r="I305" s="452">
        <v>1</v>
      </c>
      <c r="J305" s="452">
        <v>0</v>
      </c>
      <c r="K305" s="452"/>
      <c r="M305" s="10">
        <f t="shared" si="60"/>
        <v>1</v>
      </c>
      <c r="N305" s="10">
        <f>IF(AND(M305&gt;M304,K305=0),1,0)</f>
        <v>0</v>
      </c>
      <c r="O305" s="10">
        <f t="shared" si="61"/>
        <v>0</v>
      </c>
      <c r="P305" s="10">
        <f>K304</f>
        <v>0</v>
      </c>
      <c r="Q305" s="10">
        <f>IF(AND(M305&lt;M304,N305=0,K304=0),1,0)</f>
        <v>1</v>
      </c>
      <c r="R305" s="10">
        <f t="shared" si="62"/>
        <v>1</v>
      </c>
      <c r="S305" s="10">
        <f>M304</f>
        <v>6</v>
      </c>
      <c r="T305" s="10">
        <f t="shared" si="63"/>
        <v>0</v>
      </c>
      <c r="U305" s="10">
        <f t="shared" si="64"/>
        <v>-5</v>
      </c>
      <c r="V305" s="485"/>
    </row>
    <row r="306" spans="1:22" ht="15.75" x14ac:dyDescent="0.25">
      <c r="A306" s="9">
        <v>20</v>
      </c>
      <c r="B306" s="13">
        <v>153</v>
      </c>
      <c r="C306" s="486" t="str">
        <f>IFERROR(VLOOKUP(B306,rozpis_tisk!$A$2:$C$178,2,0),"")</f>
        <v>SK Černošice</v>
      </c>
      <c r="D306" s="488" t="str">
        <f>IFERROR(VLOOKUP(B306,rozpis_tisk!$A$2:$C$178,3,0),"")</f>
        <v xml:space="preserve">HC Benátky n Jizerou B </v>
      </c>
      <c r="E306" s="13" t="str">
        <f>IFERROR(VLOOKUP(B306,rozpis_tisk!$A$3:$C$202,2,0),"")</f>
        <v>SK Černošice</v>
      </c>
      <c r="F306" s="26" t="s">
        <v>54</v>
      </c>
      <c r="G306" s="392">
        <v>1</v>
      </c>
      <c r="H306" s="453">
        <v>3</v>
      </c>
      <c r="I306" s="453">
        <v>2</v>
      </c>
      <c r="J306" s="453">
        <v>4</v>
      </c>
      <c r="K306" s="453"/>
      <c r="M306" s="10">
        <f t="shared" si="60"/>
        <v>9</v>
      </c>
      <c r="N306" s="10">
        <f>IF(AND(M306&gt;M307,K306=0),1,0)</f>
        <v>1</v>
      </c>
      <c r="O306" s="10">
        <f t="shared" si="61"/>
        <v>0</v>
      </c>
      <c r="P306" s="10">
        <f>K307</f>
        <v>0</v>
      </c>
      <c r="Q306" s="10">
        <f>IF(AND(M306&lt;M307,P306=0,K306=0),1,0)</f>
        <v>0</v>
      </c>
      <c r="R306" s="10">
        <f t="shared" si="62"/>
        <v>9</v>
      </c>
      <c r="S306" s="10">
        <f>M307</f>
        <v>1</v>
      </c>
      <c r="T306" s="10">
        <f t="shared" si="63"/>
        <v>3</v>
      </c>
      <c r="U306" s="10">
        <f t="shared" si="64"/>
        <v>8</v>
      </c>
      <c r="V306" s="485" t="str">
        <f>IF(M306=M307,"Dopiš SN","")</f>
        <v/>
      </c>
    </row>
    <row r="307" spans="1:22" ht="15.75" thickBot="1" x14ac:dyDescent="0.3">
      <c r="A307" s="9">
        <f t="shared" si="65"/>
        <v>20</v>
      </c>
      <c r="B307" s="9">
        <f>B306</f>
        <v>153</v>
      </c>
      <c r="C307" s="487"/>
      <c r="D307" s="489"/>
      <c r="E307" s="9" t="str">
        <f>IFERROR(VLOOKUP(B307,rozpis_tisk!$A$3:$C$202,3,0),"")</f>
        <v xml:space="preserve">HC Benátky n Jizerou B </v>
      </c>
      <c r="F307" s="9" t="s">
        <v>55</v>
      </c>
      <c r="G307" s="36">
        <v>1</v>
      </c>
      <c r="H307" s="452">
        <v>1</v>
      </c>
      <c r="I307" s="452">
        <v>0</v>
      </c>
      <c r="J307" s="452">
        <v>0</v>
      </c>
      <c r="K307" s="452"/>
      <c r="M307" s="10">
        <f t="shared" si="60"/>
        <v>1</v>
      </c>
      <c r="N307" s="10">
        <f>IF(AND(M307&gt;M306,K307=0),1,0)</f>
        <v>0</v>
      </c>
      <c r="O307" s="10">
        <f t="shared" si="61"/>
        <v>0</v>
      </c>
      <c r="P307" s="10">
        <f>K306</f>
        <v>0</v>
      </c>
      <c r="Q307" s="10">
        <f>IF(AND(M307&lt;M306,N307=0,K306=0),1,0)</f>
        <v>1</v>
      </c>
      <c r="R307" s="10">
        <f t="shared" si="62"/>
        <v>1</v>
      </c>
      <c r="S307" s="10">
        <f>M306</f>
        <v>9</v>
      </c>
      <c r="T307" s="10">
        <f t="shared" si="63"/>
        <v>0</v>
      </c>
      <c r="U307" s="10">
        <f t="shared" si="64"/>
        <v>-8</v>
      </c>
      <c r="V307" s="485"/>
    </row>
    <row r="308" spans="1:22" ht="15.75" x14ac:dyDescent="0.25">
      <c r="A308" s="9">
        <v>20</v>
      </c>
      <c r="B308" s="13">
        <v>154</v>
      </c>
      <c r="C308" s="486" t="str">
        <f>IFERROR(VLOOKUP(B308,rozpis_tisk!$A$2:$C$178,2,0),"")</f>
        <v>HC Rakovník</v>
      </c>
      <c r="D308" s="488" t="str">
        <f>IFERROR(VLOOKUP(B308,rozpis_tisk!$A$2:$C$178,3,0),"")</f>
        <v>HC Žabonosy</v>
      </c>
      <c r="E308" s="13" t="str">
        <f>IFERROR(VLOOKUP(B308,rozpis_tisk!$A$3:$C$202,2,0),"")</f>
        <v>HC Rakovník</v>
      </c>
      <c r="F308" s="26" t="s">
        <v>54</v>
      </c>
      <c r="G308" s="392">
        <v>1</v>
      </c>
      <c r="H308" s="453">
        <v>0</v>
      </c>
      <c r="I308" s="453">
        <v>1</v>
      </c>
      <c r="J308" s="453">
        <v>5</v>
      </c>
      <c r="K308" s="453"/>
      <c r="M308" s="10">
        <f t="shared" si="60"/>
        <v>6</v>
      </c>
      <c r="N308" s="10">
        <f>IF(AND(M308&gt;M309,K308=0),1,0)</f>
        <v>1</v>
      </c>
      <c r="O308" s="10">
        <f t="shared" si="61"/>
        <v>0</v>
      </c>
      <c r="P308" s="10">
        <f>K309</f>
        <v>0</v>
      </c>
      <c r="Q308" s="10">
        <f>IF(AND(M308&lt;M309,P308=0,K308=0),1,0)</f>
        <v>0</v>
      </c>
      <c r="R308" s="10">
        <f t="shared" si="62"/>
        <v>6</v>
      </c>
      <c r="S308" s="10">
        <f>M309</f>
        <v>3</v>
      </c>
      <c r="T308" s="10">
        <f t="shared" si="63"/>
        <v>3</v>
      </c>
      <c r="U308" s="10">
        <f t="shared" si="64"/>
        <v>3</v>
      </c>
      <c r="V308" s="485" t="str">
        <f>IF(M308=M309,"Dopiš SN","")</f>
        <v/>
      </c>
    </row>
    <row r="309" spans="1:22" ht="15.75" thickBot="1" x14ac:dyDescent="0.3">
      <c r="A309" s="9">
        <f t="shared" si="65"/>
        <v>20</v>
      </c>
      <c r="B309" s="9">
        <f>B308</f>
        <v>154</v>
      </c>
      <c r="C309" s="487"/>
      <c r="D309" s="489"/>
      <c r="E309" s="9" t="str">
        <f>IFERROR(VLOOKUP(B309,rozpis_tisk!$A$3:$C$202,3,0),"")</f>
        <v>HC Žabonosy</v>
      </c>
      <c r="F309" s="9" t="s">
        <v>55</v>
      </c>
      <c r="G309" s="36">
        <v>1</v>
      </c>
      <c r="H309" s="452">
        <v>2</v>
      </c>
      <c r="I309" s="452">
        <v>1</v>
      </c>
      <c r="J309" s="452">
        <v>0</v>
      </c>
      <c r="K309" s="452"/>
      <c r="M309" s="10">
        <f t="shared" si="60"/>
        <v>3</v>
      </c>
      <c r="N309" s="10">
        <f>IF(AND(M309&gt;M308,K309=0),1,0)</f>
        <v>0</v>
      </c>
      <c r="O309" s="10">
        <f t="shared" si="61"/>
        <v>0</v>
      </c>
      <c r="P309" s="10">
        <f>K308</f>
        <v>0</v>
      </c>
      <c r="Q309" s="10">
        <f>IF(AND(M309&lt;M308,N309=0,K308=0),1,0)</f>
        <v>1</v>
      </c>
      <c r="R309" s="10">
        <f t="shared" si="62"/>
        <v>3</v>
      </c>
      <c r="S309" s="10">
        <f>M308</f>
        <v>6</v>
      </c>
      <c r="T309" s="10">
        <f t="shared" si="63"/>
        <v>0</v>
      </c>
      <c r="U309" s="10">
        <f t="shared" si="64"/>
        <v>-3</v>
      </c>
      <c r="V309" s="485"/>
    </row>
    <row r="310" spans="1:22" ht="15.75" x14ac:dyDescent="0.25">
      <c r="A310" s="9">
        <f t="shared" si="65"/>
        <v>20</v>
      </c>
      <c r="B310" s="13">
        <v>155</v>
      </c>
      <c r="C310" s="486" t="str">
        <f>IFERROR(VLOOKUP(B310,rozpis_tisk!$A$2:$C$178,2,0),"")</f>
        <v>Slavoj Velké Popovice</v>
      </c>
      <c r="D310" s="488" t="str">
        <f>IFERROR(VLOOKUP(B310,rozpis_tisk!$A$2:$C$178,3,0),"")</f>
        <v>SK Sršni Kutná Hora</v>
      </c>
      <c r="E310" s="13" t="str">
        <f>IFERROR(VLOOKUP(B310,rozpis_tisk!$A$3:$C$202,2,0),"")</f>
        <v>Slavoj Velké Popovice</v>
      </c>
      <c r="F310" s="26" t="s">
        <v>54</v>
      </c>
      <c r="G310" s="392">
        <v>1</v>
      </c>
      <c r="H310" s="453">
        <v>1</v>
      </c>
      <c r="I310" s="453">
        <v>0</v>
      </c>
      <c r="J310" s="453">
        <v>1</v>
      </c>
      <c r="K310" s="453"/>
      <c r="M310" s="10">
        <f t="shared" si="60"/>
        <v>2</v>
      </c>
      <c r="N310" s="10">
        <f>IF(AND(M310&gt;M311,K310=0),1,0)</f>
        <v>0</v>
      </c>
      <c r="O310" s="10">
        <f t="shared" si="61"/>
        <v>0</v>
      </c>
      <c r="P310" s="10">
        <f>K311</f>
        <v>0</v>
      </c>
      <c r="Q310" s="10">
        <f>IF(AND(M310&lt;M311,P310=0,K310=0),1,0)</f>
        <v>1</v>
      </c>
      <c r="R310" s="10">
        <f t="shared" si="62"/>
        <v>2</v>
      </c>
      <c r="S310" s="10">
        <f>M311</f>
        <v>5</v>
      </c>
      <c r="T310" s="10">
        <f t="shared" si="63"/>
        <v>0</v>
      </c>
      <c r="U310" s="10">
        <f t="shared" si="64"/>
        <v>-3</v>
      </c>
      <c r="V310" s="485" t="str">
        <f>IF(M310=M311,"Dopiš SN","")</f>
        <v/>
      </c>
    </row>
    <row r="311" spans="1:22" ht="15.75" thickBot="1" x14ac:dyDescent="0.3">
      <c r="A311" s="9">
        <f t="shared" si="65"/>
        <v>20</v>
      </c>
      <c r="B311" s="9">
        <f>B310</f>
        <v>155</v>
      </c>
      <c r="C311" s="487"/>
      <c r="D311" s="489"/>
      <c r="E311" s="9" t="str">
        <f>IFERROR(VLOOKUP(B311,rozpis_tisk!$A$3:$C$202,3,0),"")</f>
        <v>SK Sršni Kutná Hora</v>
      </c>
      <c r="F311" s="9" t="s">
        <v>55</v>
      </c>
      <c r="G311" s="36">
        <v>1</v>
      </c>
      <c r="H311" s="452">
        <v>0</v>
      </c>
      <c r="I311" s="452">
        <v>3</v>
      </c>
      <c r="J311" s="452">
        <v>2</v>
      </c>
      <c r="K311" s="452"/>
      <c r="M311" s="10">
        <f t="shared" si="60"/>
        <v>5</v>
      </c>
      <c r="N311" s="10">
        <f>IF(AND(M311&gt;M310,K311=0),1,0)</f>
        <v>1</v>
      </c>
      <c r="O311" s="10">
        <f t="shared" si="61"/>
        <v>0</v>
      </c>
      <c r="P311" s="10">
        <f>K310</f>
        <v>0</v>
      </c>
      <c r="Q311" s="10">
        <f>IF(AND(M311&lt;M310,N311=0,K310=0),1,0)</f>
        <v>0</v>
      </c>
      <c r="R311" s="10">
        <f t="shared" si="62"/>
        <v>5</v>
      </c>
      <c r="S311" s="10">
        <f>M310</f>
        <v>2</v>
      </c>
      <c r="T311" s="10">
        <f t="shared" si="63"/>
        <v>3</v>
      </c>
      <c r="U311" s="10">
        <f t="shared" si="64"/>
        <v>3</v>
      </c>
      <c r="V311" s="485"/>
    </row>
    <row r="312" spans="1:22" ht="15.75" x14ac:dyDescent="0.25">
      <c r="A312" s="9">
        <f t="shared" si="65"/>
        <v>20</v>
      </c>
      <c r="B312" s="13">
        <v>156</v>
      </c>
      <c r="C312" s="486" t="str">
        <f>IFERROR(VLOOKUP(B312,rozpis_tisk!$A$2:$C$178,2,0),"")</f>
        <v>HK LEV Slaný</v>
      </c>
      <c r="D312" s="488" t="str">
        <f>IFERROR(VLOOKUP(B312,rozpis_tisk!$A$2:$C$178,3,0),"")</f>
        <v>BK Mladá Boleslav B</v>
      </c>
      <c r="E312" s="13" t="str">
        <f>IFERROR(VLOOKUP(B312,rozpis_tisk!$A$3:$C$202,2,0),"")</f>
        <v>HK LEV Slaný</v>
      </c>
      <c r="F312" s="26" t="s">
        <v>54</v>
      </c>
      <c r="G312" s="392">
        <v>1</v>
      </c>
      <c r="H312" s="453">
        <v>1</v>
      </c>
      <c r="I312" s="453">
        <v>4</v>
      </c>
      <c r="J312" s="453">
        <v>3</v>
      </c>
      <c r="K312" s="453"/>
      <c r="M312" s="10">
        <f t="shared" si="60"/>
        <v>8</v>
      </c>
      <c r="N312" s="10">
        <f>IF(AND(M312&gt;M313,K312=0),1,0)</f>
        <v>1</v>
      </c>
      <c r="O312" s="10">
        <f t="shared" si="61"/>
        <v>0</v>
      </c>
      <c r="P312" s="10">
        <f>K313</f>
        <v>0</v>
      </c>
      <c r="Q312" s="10">
        <f>IF(AND(M312&lt;M313,P312=0,K312=0),1,0)</f>
        <v>0</v>
      </c>
      <c r="R312" s="10">
        <f t="shared" si="62"/>
        <v>8</v>
      </c>
      <c r="S312" s="10">
        <f>M313</f>
        <v>1</v>
      </c>
      <c r="T312" s="10">
        <f t="shared" si="63"/>
        <v>3</v>
      </c>
      <c r="U312" s="10">
        <f t="shared" si="64"/>
        <v>7</v>
      </c>
      <c r="V312" s="485" t="str">
        <f>IF(M312=M313,"Dopiš SN","")</f>
        <v/>
      </c>
    </row>
    <row r="313" spans="1:22" ht="15.75" thickBot="1" x14ac:dyDescent="0.3">
      <c r="A313" s="9">
        <f t="shared" si="65"/>
        <v>20</v>
      </c>
      <c r="B313" s="9">
        <f>B312</f>
        <v>156</v>
      </c>
      <c r="C313" s="487"/>
      <c r="D313" s="489"/>
      <c r="E313" s="9" t="str">
        <f>IFERROR(VLOOKUP(B313,rozpis_tisk!$A$3:$C$202,3,0),"")</f>
        <v>BK Mladá Boleslav B</v>
      </c>
      <c r="F313" s="9" t="s">
        <v>55</v>
      </c>
      <c r="G313" s="36">
        <v>1</v>
      </c>
      <c r="H313" s="452">
        <v>0</v>
      </c>
      <c r="I313" s="452">
        <v>1</v>
      </c>
      <c r="J313" s="452">
        <v>0</v>
      </c>
      <c r="K313" s="452"/>
      <c r="M313" s="10">
        <f t="shared" si="60"/>
        <v>1</v>
      </c>
      <c r="N313" s="10">
        <f>IF(AND(M313&gt;M312,K313=0),1,0)</f>
        <v>0</v>
      </c>
      <c r="O313" s="10">
        <f t="shared" si="61"/>
        <v>0</v>
      </c>
      <c r="P313" s="10">
        <f>K312</f>
        <v>0</v>
      </c>
      <c r="Q313" s="10">
        <f>IF(AND(M313&lt;M312,N313=0,K312=0),1,0)</f>
        <v>1</v>
      </c>
      <c r="R313" s="10">
        <f t="shared" si="62"/>
        <v>1</v>
      </c>
      <c r="S313" s="10">
        <f>M312</f>
        <v>8</v>
      </c>
      <c r="T313" s="10">
        <f t="shared" si="63"/>
        <v>0</v>
      </c>
      <c r="U313" s="10">
        <f t="shared" si="64"/>
        <v>-7</v>
      </c>
      <c r="V313" s="485"/>
    </row>
    <row r="314" spans="1:22" ht="15.75" x14ac:dyDescent="0.25">
      <c r="A314" s="9">
        <f t="shared" si="65"/>
        <v>20</v>
      </c>
      <c r="B314" s="13">
        <v>157</v>
      </c>
      <c r="C314" s="486" t="str">
        <f>IFERROR(VLOOKUP(B314,rozpis_tisk!$A$2:$C$178,2,0),"")</f>
        <v>HC Junior Mělník</v>
      </c>
      <c r="D314" s="488" t="str">
        <f>IFERROR(VLOOKUP(B314,rozpis_tisk!$A$2:$C$178,3,0),"")</f>
        <v>HC LEV Benešov</v>
      </c>
      <c r="E314" s="13" t="str">
        <f>IFERROR(VLOOKUP(B314,rozpis_tisk!$A$3:$C$202,2,0),"")</f>
        <v>HC Junior Mělník</v>
      </c>
      <c r="F314" s="26" t="s">
        <v>54</v>
      </c>
      <c r="G314" s="392">
        <v>1</v>
      </c>
      <c r="H314" s="453">
        <v>4</v>
      </c>
      <c r="I314" s="453">
        <v>1</v>
      </c>
      <c r="J314" s="453">
        <v>1</v>
      </c>
      <c r="K314" s="453"/>
      <c r="M314" s="10">
        <f t="shared" si="60"/>
        <v>6</v>
      </c>
      <c r="N314" s="10">
        <f>IF(AND(M314&gt;M315,K314=0),1,0)</f>
        <v>1</v>
      </c>
      <c r="O314" s="10">
        <f t="shared" si="61"/>
        <v>0</v>
      </c>
      <c r="P314" s="10">
        <f>K315</f>
        <v>0</v>
      </c>
      <c r="Q314" s="10">
        <f>IF(AND(M314&lt;M315,P314=0,K314=0),1,0)</f>
        <v>0</v>
      </c>
      <c r="R314" s="10">
        <f t="shared" si="62"/>
        <v>6</v>
      </c>
      <c r="S314" s="10">
        <f>M315</f>
        <v>3</v>
      </c>
      <c r="T314" s="10">
        <f t="shared" si="63"/>
        <v>3</v>
      </c>
      <c r="U314" s="10">
        <f t="shared" si="64"/>
        <v>3</v>
      </c>
      <c r="V314" s="485" t="str">
        <f>IF(M314=M315,"Dopiš SN","")</f>
        <v/>
      </c>
    </row>
    <row r="315" spans="1:22" ht="15.75" thickBot="1" x14ac:dyDescent="0.3">
      <c r="A315" s="9">
        <f t="shared" si="65"/>
        <v>20</v>
      </c>
      <c r="B315" s="9">
        <f>B314</f>
        <v>157</v>
      </c>
      <c r="C315" s="487"/>
      <c r="D315" s="489"/>
      <c r="E315" s="9" t="str">
        <f>IFERROR(VLOOKUP(B315,rozpis_tisk!$A$3:$C$202,3,0),"")</f>
        <v>HC LEV Benešov</v>
      </c>
      <c r="F315" s="9" t="s">
        <v>55</v>
      </c>
      <c r="G315" s="36">
        <v>1</v>
      </c>
      <c r="H315" s="452">
        <v>1</v>
      </c>
      <c r="I315" s="452">
        <v>1</v>
      </c>
      <c r="J315" s="452">
        <v>1</v>
      </c>
      <c r="K315" s="452"/>
      <c r="M315" s="10">
        <f t="shared" si="60"/>
        <v>3</v>
      </c>
      <c r="N315" s="10">
        <f>IF(AND(M315&gt;M314,K315=0),1,0)</f>
        <v>0</v>
      </c>
      <c r="O315" s="10">
        <f t="shared" si="61"/>
        <v>0</v>
      </c>
      <c r="P315" s="10">
        <f>K314</f>
        <v>0</v>
      </c>
      <c r="Q315" s="10">
        <f>IF(AND(M315&lt;M314,N315=0,K314=0),1,0)</f>
        <v>1</v>
      </c>
      <c r="R315" s="10">
        <f t="shared" si="62"/>
        <v>3</v>
      </c>
      <c r="S315" s="10">
        <f>M314</f>
        <v>6</v>
      </c>
      <c r="T315" s="10">
        <f t="shared" si="63"/>
        <v>0</v>
      </c>
      <c r="U315" s="10">
        <f t="shared" si="64"/>
        <v>-3</v>
      </c>
      <c r="V315" s="485"/>
    </row>
    <row r="316" spans="1:22" ht="15.75" x14ac:dyDescent="0.25">
      <c r="A316" s="9">
        <f t="shared" si="65"/>
        <v>20</v>
      </c>
      <c r="B316" s="13">
        <v>158</v>
      </c>
      <c r="C316" s="486" t="str">
        <f>IFERROR(VLOOKUP(B316,rozpis_tisk!$A$2:$C$178,2,0),"")</f>
        <v xml:space="preserve">HC Hvězda Praha </v>
      </c>
      <c r="D316" s="488" t="str">
        <f>IFERROR(VLOOKUP(B316,rozpis_tisk!$A$2:$C$178,3,0),"")</f>
        <v>HC Čáslav</v>
      </c>
      <c r="E316" s="13" t="str">
        <f>IFERROR(VLOOKUP(B316,rozpis_tisk!$A$3:$C$202,2,0),"")</f>
        <v xml:space="preserve">HC Hvězda Praha </v>
      </c>
      <c r="F316" s="26" t="s">
        <v>54</v>
      </c>
      <c r="G316" s="392">
        <v>1</v>
      </c>
      <c r="H316" s="453">
        <v>0</v>
      </c>
      <c r="I316" s="453">
        <v>1</v>
      </c>
      <c r="J316" s="453">
        <v>0</v>
      </c>
      <c r="K316" s="453"/>
      <c r="M316" s="10">
        <f t="shared" si="60"/>
        <v>1</v>
      </c>
      <c r="N316" s="10">
        <f>IF(AND(M316&gt;M317,K316=0),1,0)</f>
        <v>0</v>
      </c>
      <c r="O316" s="10">
        <f t="shared" si="61"/>
        <v>0</v>
      </c>
      <c r="P316" s="10">
        <f>K317</f>
        <v>0</v>
      </c>
      <c r="Q316" s="10">
        <f>IF(AND(M316&lt;M317,P316=0,K316=0),1,0)</f>
        <v>1</v>
      </c>
      <c r="R316" s="10">
        <f t="shared" si="62"/>
        <v>1</v>
      </c>
      <c r="S316" s="10">
        <f>M317</f>
        <v>4</v>
      </c>
      <c r="T316" s="10">
        <f t="shared" si="63"/>
        <v>0</v>
      </c>
      <c r="U316" s="10">
        <f t="shared" si="64"/>
        <v>-3</v>
      </c>
      <c r="V316" s="485" t="str">
        <f>IF(M316=M317,"Dopiš SN","")</f>
        <v/>
      </c>
    </row>
    <row r="317" spans="1:22" ht="15.75" thickBot="1" x14ac:dyDescent="0.3">
      <c r="A317" s="9">
        <f t="shared" si="65"/>
        <v>20</v>
      </c>
      <c r="B317" s="9">
        <f>B316</f>
        <v>158</v>
      </c>
      <c r="C317" s="487"/>
      <c r="D317" s="489"/>
      <c r="E317" s="9" t="str">
        <f>IFERROR(VLOOKUP(B317,rozpis_tisk!$A$3:$C$202,3,0),"")</f>
        <v>HC Čáslav</v>
      </c>
      <c r="F317" s="9" t="s">
        <v>55</v>
      </c>
      <c r="G317" s="36">
        <v>1</v>
      </c>
      <c r="H317" s="452">
        <v>1</v>
      </c>
      <c r="I317" s="452">
        <v>1</v>
      </c>
      <c r="J317" s="452">
        <v>2</v>
      </c>
      <c r="K317" s="452"/>
      <c r="M317" s="10">
        <f t="shared" si="60"/>
        <v>4</v>
      </c>
      <c r="N317" s="10">
        <f>IF(AND(M317&gt;M316,K317=0),1,0)</f>
        <v>1</v>
      </c>
      <c r="O317" s="10">
        <f t="shared" si="61"/>
        <v>0</v>
      </c>
      <c r="P317" s="10">
        <f>K316</f>
        <v>0</v>
      </c>
      <c r="Q317" s="10">
        <f>IF(AND(M317&lt;M316,N317=0,K316=0),1,0)</f>
        <v>0</v>
      </c>
      <c r="R317" s="10">
        <f t="shared" si="62"/>
        <v>4</v>
      </c>
      <c r="S317" s="10">
        <f>M316</f>
        <v>1</v>
      </c>
      <c r="T317" s="10">
        <f t="shared" si="63"/>
        <v>3</v>
      </c>
      <c r="U317" s="10">
        <f t="shared" si="64"/>
        <v>3</v>
      </c>
      <c r="V317" s="485"/>
    </row>
    <row r="318" spans="1:22" ht="15.75" x14ac:dyDescent="0.25">
      <c r="A318" s="9">
        <f t="shared" si="65"/>
        <v>20</v>
      </c>
      <c r="B318" s="13">
        <v>159</v>
      </c>
      <c r="C318" s="486" t="str">
        <f>IFERROR(VLOOKUP(B318,rozpis_tisk!$A$2:$C$178,2,0),"")</f>
        <v>HC Berounští Medvědi</v>
      </c>
      <c r="D318" s="488" t="str">
        <f>IFERROR(VLOOKUP(B318,rozpis_tisk!$A$2:$C$178,3,0),"")</f>
        <v>HC Poděbrady</v>
      </c>
      <c r="E318" s="13" t="str">
        <f>IFERROR(VLOOKUP(B318,rozpis_tisk!$A$3:$C$202,2,0),"")</f>
        <v>HC Berounští Medvědi</v>
      </c>
      <c r="F318" s="26" t="s">
        <v>54</v>
      </c>
      <c r="G318" s="392">
        <v>1</v>
      </c>
      <c r="H318" s="453">
        <v>0</v>
      </c>
      <c r="I318" s="453">
        <v>0</v>
      </c>
      <c r="J318" s="453">
        <v>0</v>
      </c>
      <c r="K318" s="453"/>
      <c r="M318" s="10">
        <f t="shared" si="60"/>
        <v>0</v>
      </c>
      <c r="N318" s="10">
        <f>IF(AND(M318&gt;M319,K318=0),1,0)</f>
        <v>0</v>
      </c>
      <c r="O318" s="10">
        <f t="shared" si="61"/>
        <v>0</v>
      </c>
      <c r="P318" s="10">
        <f>K319</f>
        <v>0</v>
      </c>
      <c r="Q318" s="10">
        <f>IF(AND(M318&lt;M319,P318=0,K318=0),1,0)</f>
        <v>1</v>
      </c>
      <c r="R318" s="10">
        <f t="shared" si="62"/>
        <v>0</v>
      </c>
      <c r="S318" s="10">
        <f>M319</f>
        <v>3</v>
      </c>
      <c r="T318" s="10">
        <f t="shared" si="63"/>
        <v>0</v>
      </c>
      <c r="U318" s="10">
        <f t="shared" si="64"/>
        <v>-3</v>
      </c>
      <c r="V318" s="485" t="str">
        <f>IF(M318=M319,"Dopiš SN","")</f>
        <v/>
      </c>
    </row>
    <row r="319" spans="1:22" ht="15.75" thickBot="1" x14ac:dyDescent="0.3">
      <c r="A319" s="9">
        <f t="shared" si="65"/>
        <v>20</v>
      </c>
      <c r="B319" s="9">
        <f>B318</f>
        <v>159</v>
      </c>
      <c r="C319" s="487"/>
      <c r="D319" s="489"/>
      <c r="E319" s="9" t="str">
        <f>IFERROR(VLOOKUP(B319,rozpis_tisk!$A$3:$C$202,3,0),"")</f>
        <v>HC Poděbrady</v>
      </c>
      <c r="F319" s="9" t="s">
        <v>55</v>
      </c>
      <c r="G319" s="36">
        <v>1</v>
      </c>
      <c r="H319" s="452">
        <v>0</v>
      </c>
      <c r="I319" s="452">
        <v>2</v>
      </c>
      <c r="J319" s="452">
        <v>1</v>
      </c>
      <c r="K319" s="452"/>
      <c r="M319" s="10">
        <f t="shared" si="60"/>
        <v>3</v>
      </c>
      <c r="N319" s="10">
        <f>IF(AND(M319&gt;M318,K319=0),1,0)</f>
        <v>1</v>
      </c>
      <c r="O319" s="10">
        <f t="shared" si="61"/>
        <v>0</v>
      </c>
      <c r="P319" s="10">
        <f>K318</f>
        <v>0</v>
      </c>
      <c r="Q319" s="10">
        <f>IF(AND(M319&lt;M318,N319=0,K318=0),1,0)</f>
        <v>0</v>
      </c>
      <c r="R319" s="10">
        <f t="shared" si="62"/>
        <v>3</v>
      </c>
      <c r="S319" s="10">
        <f>M318</f>
        <v>0</v>
      </c>
      <c r="T319" s="10">
        <f t="shared" si="63"/>
        <v>3</v>
      </c>
      <c r="U319" s="10">
        <f t="shared" si="64"/>
        <v>3</v>
      </c>
      <c r="V319" s="485"/>
    </row>
    <row r="320" spans="1:22" ht="15.75" x14ac:dyDescent="0.25">
      <c r="A320" s="9">
        <f t="shared" ref="A320:A351" si="66">A319</f>
        <v>20</v>
      </c>
      <c r="B320" s="13">
        <v>160</v>
      </c>
      <c r="C320" s="486" t="str">
        <f>IFERROR(VLOOKUP(B320,rozpis_tisk!$A$2:$C$178,2,0),"")</f>
        <v>Flyers Hockey team</v>
      </c>
      <c r="D320" s="488" t="str">
        <f>IFERROR(VLOOKUP(B320,rozpis_tisk!$A$2:$C$178,3,0),"")</f>
        <v>HC Rytíři Vlašim</v>
      </c>
      <c r="E320" s="13" t="str">
        <f>IFERROR(VLOOKUP(B320,rozpis_tisk!$A$3:$C$202,2,0),"")</f>
        <v>Flyers Hockey team</v>
      </c>
      <c r="F320" s="26" t="s">
        <v>54</v>
      </c>
      <c r="G320" s="392">
        <v>1</v>
      </c>
      <c r="H320" s="453">
        <v>2</v>
      </c>
      <c r="I320" s="453">
        <v>0</v>
      </c>
      <c r="J320" s="453">
        <v>1</v>
      </c>
      <c r="K320" s="453"/>
      <c r="M320" s="10">
        <f t="shared" si="60"/>
        <v>3</v>
      </c>
      <c r="N320" s="10">
        <f>IF(AND(M320&gt;M321,K320=0),1,0)</f>
        <v>0</v>
      </c>
      <c r="O320" s="10">
        <f t="shared" si="61"/>
        <v>0</v>
      </c>
      <c r="P320" s="10">
        <f>K321</f>
        <v>0</v>
      </c>
      <c r="Q320" s="10">
        <f>IF(AND(M320&lt;M321,P320=0,K320=0),1,0)</f>
        <v>1</v>
      </c>
      <c r="R320" s="10">
        <f t="shared" si="62"/>
        <v>3</v>
      </c>
      <c r="S320" s="10">
        <f>M321</f>
        <v>8</v>
      </c>
      <c r="T320" s="10">
        <f t="shared" si="63"/>
        <v>0</v>
      </c>
      <c r="U320" s="10">
        <f t="shared" si="64"/>
        <v>-5</v>
      </c>
      <c r="V320" s="485" t="str">
        <f>IF(M320=M321,"Dopiš SN","")</f>
        <v/>
      </c>
    </row>
    <row r="321" spans="1:22" ht="15.75" thickBot="1" x14ac:dyDescent="0.3">
      <c r="A321" s="9">
        <f t="shared" si="66"/>
        <v>20</v>
      </c>
      <c r="B321" s="9">
        <f>B320</f>
        <v>160</v>
      </c>
      <c r="C321" s="487"/>
      <c r="D321" s="489"/>
      <c r="E321" s="9" t="str">
        <f>IFERROR(VLOOKUP(B321,rozpis_tisk!$A$3:$C$202,3,0),"")</f>
        <v>HC Rytíři Vlašim</v>
      </c>
      <c r="F321" s="9" t="s">
        <v>55</v>
      </c>
      <c r="G321" s="36">
        <v>1</v>
      </c>
      <c r="H321" s="452">
        <v>1</v>
      </c>
      <c r="I321" s="452">
        <v>3</v>
      </c>
      <c r="J321" s="452">
        <v>4</v>
      </c>
      <c r="K321" s="452"/>
      <c r="M321" s="10">
        <f t="shared" si="60"/>
        <v>8</v>
      </c>
      <c r="N321" s="10">
        <f>IF(AND(M321&gt;M320,K321=0),1,0)</f>
        <v>1</v>
      </c>
      <c r="O321" s="10">
        <f t="shared" si="61"/>
        <v>0</v>
      </c>
      <c r="P321" s="10">
        <f>K320</f>
        <v>0</v>
      </c>
      <c r="Q321" s="10">
        <f>IF(AND(M321&lt;M320,N321=0,K320=0),1,0)</f>
        <v>0</v>
      </c>
      <c r="R321" s="10">
        <f t="shared" si="62"/>
        <v>8</v>
      </c>
      <c r="S321" s="10">
        <f>M320</f>
        <v>3</v>
      </c>
      <c r="T321" s="10">
        <f t="shared" si="63"/>
        <v>3</v>
      </c>
      <c r="U321" s="10">
        <f t="shared" si="64"/>
        <v>5</v>
      </c>
      <c r="V321" s="485"/>
    </row>
    <row r="322" spans="1:22" ht="15.75" x14ac:dyDescent="0.25">
      <c r="A322" s="9">
        <v>21</v>
      </c>
      <c r="B322" s="13">
        <v>161</v>
      </c>
      <c r="C322" s="486" t="str">
        <f>IFERROR(VLOOKUP(B322,rozpis_tisk!$A$2:$C$178,2,0),"")</f>
        <v xml:space="preserve">HC Hvězda Praha </v>
      </c>
      <c r="D322" s="488" t="str">
        <f>IFERROR(VLOOKUP(B322,rozpis_tisk!$A$2:$C$178,3,0),"")</f>
        <v>SK Černošice</v>
      </c>
      <c r="E322" s="13" t="str">
        <f>IFERROR(VLOOKUP(B322,rozpis_tisk!$A$3:$C$202,2,0),"")</f>
        <v xml:space="preserve">HC Hvězda Praha </v>
      </c>
      <c r="F322" s="26" t="s">
        <v>54</v>
      </c>
      <c r="G322" s="392">
        <v>1</v>
      </c>
      <c r="H322" s="453">
        <v>2</v>
      </c>
      <c r="I322" s="453">
        <v>2</v>
      </c>
      <c r="J322" s="453">
        <v>0</v>
      </c>
      <c r="K322" s="453"/>
      <c r="M322" s="10">
        <f t="shared" si="60"/>
        <v>4</v>
      </c>
      <c r="N322" s="10">
        <f>IF(AND(M322&gt;M323,K322=0),1,0)</f>
        <v>0</v>
      </c>
      <c r="O322" s="10">
        <f t="shared" si="61"/>
        <v>0</v>
      </c>
      <c r="P322" s="10">
        <f>K323</f>
        <v>0</v>
      </c>
      <c r="Q322" s="10">
        <f>IF(AND(M322&lt;M323,P322=0,K322=0),1,0)</f>
        <v>1</v>
      </c>
      <c r="R322" s="10">
        <f t="shared" si="62"/>
        <v>4</v>
      </c>
      <c r="S322" s="10">
        <f>M323</f>
        <v>5</v>
      </c>
      <c r="T322" s="10">
        <f t="shared" si="63"/>
        <v>0</v>
      </c>
      <c r="U322" s="10">
        <f t="shared" si="64"/>
        <v>-1</v>
      </c>
      <c r="V322" s="485" t="str">
        <f>IF(M322=M323,"Dopiš SN","")</f>
        <v/>
      </c>
    </row>
    <row r="323" spans="1:22" ht="15.75" thickBot="1" x14ac:dyDescent="0.3">
      <c r="A323" s="9">
        <f t="shared" si="66"/>
        <v>21</v>
      </c>
      <c r="B323" s="9">
        <f>B322</f>
        <v>161</v>
      </c>
      <c r="C323" s="487"/>
      <c r="D323" s="489"/>
      <c r="E323" s="9" t="str">
        <f>IFERROR(VLOOKUP(B323,rozpis_tisk!$A$3:$C$202,3,0),"")</f>
        <v>SK Černošice</v>
      </c>
      <c r="F323" s="9" t="s">
        <v>55</v>
      </c>
      <c r="G323" s="36">
        <v>1</v>
      </c>
      <c r="H323" s="452">
        <v>1</v>
      </c>
      <c r="I323" s="452">
        <v>2</v>
      </c>
      <c r="J323" s="452">
        <v>2</v>
      </c>
      <c r="K323" s="452"/>
      <c r="M323" s="10">
        <f t="shared" si="60"/>
        <v>5</v>
      </c>
      <c r="N323" s="10">
        <f>IF(AND(M323&gt;M322,K323=0),1,0)</f>
        <v>1</v>
      </c>
      <c r="O323" s="10">
        <f t="shared" si="61"/>
        <v>0</v>
      </c>
      <c r="P323" s="10">
        <f>K322</f>
        <v>0</v>
      </c>
      <c r="Q323" s="10">
        <f>IF(AND(M323&lt;M322,N323=0,K322=0),1,0)</f>
        <v>0</v>
      </c>
      <c r="R323" s="10">
        <f t="shared" si="62"/>
        <v>5</v>
      </c>
      <c r="S323" s="10">
        <f>M322</f>
        <v>4</v>
      </c>
      <c r="T323" s="10">
        <f t="shared" si="63"/>
        <v>3</v>
      </c>
      <c r="U323" s="10">
        <f t="shared" si="64"/>
        <v>1</v>
      </c>
      <c r="V323" s="485"/>
    </row>
    <row r="324" spans="1:22" ht="15.75" x14ac:dyDescent="0.25">
      <c r="A324" s="9">
        <f t="shared" si="66"/>
        <v>21</v>
      </c>
      <c r="B324" s="13">
        <v>162</v>
      </c>
      <c r="C324" s="486" t="str">
        <f>IFERROR(VLOOKUP(B324,rozpis_tisk!$A$2:$C$178,2,0),"")</f>
        <v>HC Junior Mělník</v>
      </c>
      <c r="D324" s="488" t="str">
        <f>IFERROR(VLOOKUP(B324,rozpis_tisk!$A$2:$C$178,3,0),"")</f>
        <v>HC Rakovník</v>
      </c>
      <c r="E324" s="13" t="str">
        <f>IFERROR(VLOOKUP(B324,rozpis_tisk!$A$3:$C$202,2,0),"")</f>
        <v>HC Junior Mělník</v>
      </c>
      <c r="F324" s="26" t="s">
        <v>54</v>
      </c>
      <c r="G324" s="392">
        <v>1</v>
      </c>
      <c r="H324" s="453">
        <v>0</v>
      </c>
      <c r="I324" s="453">
        <v>1</v>
      </c>
      <c r="J324" s="453">
        <v>0</v>
      </c>
      <c r="K324" s="453"/>
      <c r="M324" s="10">
        <f t="shared" si="60"/>
        <v>1</v>
      </c>
      <c r="N324" s="10">
        <f>IF(AND(M324&gt;M325,K324=0),1,0)</f>
        <v>0</v>
      </c>
      <c r="O324" s="10">
        <f t="shared" si="61"/>
        <v>0</v>
      </c>
      <c r="P324" s="10">
        <f>K325</f>
        <v>0</v>
      </c>
      <c r="Q324" s="10">
        <f>IF(AND(M324&lt;M325,P324=0,K324=0),1,0)</f>
        <v>1</v>
      </c>
      <c r="R324" s="10">
        <f t="shared" si="62"/>
        <v>1</v>
      </c>
      <c r="S324" s="10">
        <f>M325</f>
        <v>3</v>
      </c>
      <c r="T324" s="10">
        <f t="shared" si="63"/>
        <v>0</v>
      </c>
      <c r="U324" s="10">
        <f t="shared" si="64"/>
        <v>-2</v>
      </c>
      <c r="V324" s="485" t="str">
        <f>IF(M324=M325,"Dopiš SN","")</f>
        <v/>
      </c>
    </row>
    <row r="325" spans="1:22" ht="15.75" thickBot="1" x14ac:dyDescent="0.3">
      <c r="A325" s="9">
        <f t="shared" si="66"/>
        <v>21</v>
      </c>
      <c r="B325" s="9">
        <f>B324</f>
        <v>162</v>
      </c>
      <c r="C325" s="487"/>
      <c r="D325" s="489"/>
      <c r="E325" s="9" t="str">
        <f>IFERROR(VLOOKUP(B325,rozpis_tisk!$A$3:$C$202,3,0),"")</f>
        <v>HC Rakovník</v>
      </c>
      <c r="F325" s="9" t="s">
        <v>55</v>
      </c>
      <c r="G325" s="36">
        <v>1</v>
      </c>
      <c r="H325" s="452">
        <v>1</v>
      </c>
      <c r="I325" s="452">
        <v>1</v>
      </c>
      <c r="J325" s="452">
        <v>1</v>
      </c>
      <c r="K325" s="452"/>
      <c r="M325" s="10">
        <f t="shared" si="60"/>
        <v>3</v>
      </c>
      <c r="N325" s="10">
        <f>IF(AND(M325&gt;M324,K325=0),1,0)</f>
        <v>1</v>
      </c>
      <c r="O325" s="10">
        <f t="shared" si="61"/>
        <v>0</v>
      </c>
      <c r="P325" s="10">
        <f>K324</f>
        <v>0</v>
      </c>
      <c r="Q325" s="10">
        <f>IF(AND(M325&lt;M324,N325=0,K324=0),1,0)</f>
        <v>0</v>
      </c>
      <c r="R325" s="10">
        <f t="shared" si="62"/>
        <v>3</v>
      </c>
      <c r="S325" s="10">
        <f>M324</f>
        <v>1</v>
      </c>
      <c r="T325" s="10">
        <f t="shared" si="63"/>
        <v>3</v>
      </c>
      <c r="U325" s="10">
        <f t="shared" si="64"/>
        <v>2</v>
      </c>
      <c r="V325" s="485"/>
    </row>
    <row r="326" spans="1:22" ht="15.75" x14ac:dyDescent="0.25">
      <c r="A326" s="9">
        <v>21</v>
      </c>
      <c r="B326" s="13">
        <v>163</v>
      </c>
      <c r="C326" s="486" t="str">
        <f>IFERROR(VLOOKUP(B326,rozpis_tisk!$A$2:$C$178,2,0),"")</f>
        <v>HK LEV Slaný</v>
      </c>
      <c r="D326" s="488" t="str">
        <f>IFERROR(VLOOKUP(B326,rozpis_tisk!$A$2:$C$178,3,0),"")</f>
        <v>Slavoj Velké Popovice</v>
      </c>
      <c r="E326" s="13" t="str">
        <f>IFERROR(VLOOKUP(B326,rozpis_tisk!$A$3:$C$202,2,0),"")</f>
        <v>HK LEV Slaný</v>
      </c>
      <c r="F326" s="26" t="s">
        <v>54</v>
      </c>
      <c r="G326" s="392">
        <v>1</v>
      </c>
      <c r="H326" s="453">
        <v>0</v>
      </c>
      <c r="I326" s="453">
        <v>2</v>
      </c>
      <c r="J326" s="453">
        <v>3</v>
      </c>
      <c r="K326" s="453"/>
      <c r="M326" s="10">
        <f t="shared" si="60"/>
        <v>5</v>
      </c>
      <c r="N326" s="10">
        <f>IF(AND(M326&gt;M327,K326=0),1,0)</f>
        <v>1</v>
      </c>
      <c r="O326" s="10">
        <f t="shared" si="61"/>
        <v>0</v>
      </c>
      <c r="P326" s="10">
        <f>K327</f>
        <v>0</v>
      </c>
      <c r="Q326" s="10">
        <f>IF(AND(M326&lt;M327,P326=0,K326=0),1,0)</f>
        <v>0</v>
      </c>
      <c r="R326" s="10">
        <f t="shared" si="62"/>
        <v>5</v>
      </c>
      <c r="S326" s="10">
        <f>M327</f>
        <v>1</v>
      </c>
      <c r="T326" s="10">
        <f t="shared" si="63"/>
        <v>3</v>
      </c>
      <c r="U326" s="10">
        <f t="shared" si="64"/>
        <v>4</v>
      </c>
      <c r="V326" s="485" t="str">
        <f>IF(M326=M327,"Dopiš SN","")</f>
        <v/>
      </c>
    </row>
    <row r="327" spans="1:22" ht="15.75" thickBot="1" x14ac:dyDescent="0.3">
      <c r="A327" s="9">
        <f t="shared" si="66"/>
        <v>21</v>
      </c>
      <c r="B327" s="9">
        <f>B326</f>
        <v>163</v>
      </c>
      <c r="C327" s="487"/>
      <c r="D327" s="489"/>
      <c r="E327" s="9" t="str">
        <f>IFERROR(VLOOKUP(B327,rozpis_tisk!$A$3:$C$202,3,0),"")</f>
        <v>Slavoj Velké Popovice</v>
      </c>
      <c r="F327" s="9" t="s">
        <v>55</v>
      </c>
      <c r="G327" s="36">
        <v>1</v>
      </c>
      <c r="H327" s="452">
        <v>0</v>
      </c>
      <c r="I327" s="452">
        <v>0</v>
      </c>
      <c r="J327" s="452">
        <v>1</v>
      </c>
      <c r="K327" s="452"/>
      <c r="M327" s="10">
        <f t="shared" si="60"/>
        <v>1</v>
      </c>
      <c r="N327" s="10">
        <f>IF(AND(M327&gt;M326,K327=0),1,0)</f>
        <v>0</v>
      </c>
      <c r="O327" s="10">
        <f t="shared" si="61"/>
        <v>0</v>
      </c>
      <c r="P327" s="10">
        <f>K326</f>
        <v>0</v>
      </c>
      <c r="Q327" s="10">
        <f>IF(AND(M327&lt;M326,N327=0,K326=0),1,0)</f>
        <v>1</v>
      </c>
      <c r="R327" s="10">
        <f t="shared" si="62"/>
        <v>1</v>
      </c>
      <c r="S327" s="10">
        <f>M326</f>
        <v>5</v>
      </c>
      <c r="T327" s="10">
        <f t="shared" si="63"/>
        <v>0</v>
      </c>
      <c r="U327" s="10">
        <f t="shared" si="64"/>
        <v>-4</v>
      </c>
      <c r="V327" s="485"/>
    </row>
    <row r="328" spans="1:22" ht="15.75" x14ac:dyDescent="0.25">
      <c r="A328" s="9">
        <f t="shared" si="66"/>
        <v>21</v>
      </c>
      <c r="B328" s="13">
        <v>164</v>
      </c>
      <c r="C328" s="486" t="str">
        <f>IFERROR(VLOOKUP(B328,rozpis_tisk!$A$2:$C$178,2,0),"")</f>
        <v>HC Žabonosy</v>
      </c>
      <c r="D328" s="488" t="str">
        <f>IFERROR(VLOOKUP(B328,rozpis_tisk!$A$2:$C$178,3,0),"")</f>
        <v xml:space="preserve">HC Benátky n Jizerou B </v>
      </c>
      <c r="E328" s="13" t="str">
        <f>IFERROR(VLOOKUP(B328,rozpis_tisk!$A$3:$C$202,2,0),"")</f>
        <v>HC Žabonosy</v>
      </c>
      <c r="F328" s="26" t="s">
        <v>54</v>
      </c>
      <c r="G328" s="392">
        <v>1</v>
      </c>
      <c r="H328" s="453">
        <v>1</v>
      </c>
      <c r="I328" s="453">
        <v>1</v>
      </c>
      <c r="J328" s="453">
        <v>1</v>
      </c>
      <c r="K328" s="453"/>
      <c r="M328" s="10">
        <f t="shared" si="60"/>
        <v>3</v>
      </c>
      <c r="N328" s="10">
        <f>IF(AND(M328&gt;M329,K328=0),1,0)</f>
        <v>1</v>
      </c>
      <c r="O328" s="10">
        <f t="shared" si="61"/>
        <v>0</v>
      </c>
      <c r="P328" s="10">
        <f>K329</f>
        <v>0</v>
      </c>
      <c r="Q328" s="10">
        <f>IF(AND(M328&lt;M329,P328=0,K328=0),1,0)</f>
        <v>0</v>
      </c>
      <c r="R328" s="10">
        <f t="shared" si="62"/>
        <v>3</v>
      </c>
      <c r="S328" s="10">
        <f>M329</f>
        <v>2</v>
      </c>
      <c r="T328" s="10">
        <f t="shared" si="63"/>
        <v>3</v>
      </c>
      <c r="U328" s="10">
        <f t="shared" si="64"/>
        <v>1</v>
      </c>
      <c r="V328" s="485" t="str">
        <f>IF(M328=M329,"Dopiš SN","")</f>
        <v/>
      </c>
    </row>
    <row r="329" spans="1:22" ht="15.75" thickBot="1" x14ac:dyDescent="0.3">
      <c r="A329" s="9">
        <f t="shared" si="66"/>
        <v>21</v>
      </c>
      <c r="B329" s="9">
        <f>B328</f>
        <v>164</v>
      </c>
      <c r="C329" s="487"/>
      <c r="D329" s="489"/>
      <c r="E329" s="9" t="str">
        <f>IFERROR(VLOOKUP(B329,rozpis_tisk!$A$3:$C$202,3,0),"")</f>
        <v xml:space="preserve">HC Benátky n Jizerou B </v>
      </c>
      <c r="F329" s="9" t="s">
        <v>55</v>
      </c>
      <c r="G329" s="36">
        <v>1</v>
      </c>
      <c r="H329" s="452">
        <v>1</v>
      </c>
      <c r="I329" s="452">
        <v>1</v>
      </c>
      <c r="J329" s="452">
        <v>0</v>
      </c>
      <c r="K329" s="452"/>
      <c r="M329" s="10">
        <f t="shared" si="60"/>
        <v>2</v>
      </c>
      <c r="N329" s="10">
        <f>IF(AND(M329&gt;M328,K329=0),1,0)</f>
        <v>0</v>
      </c>
      <c r="O329" s="10">
        <f t="shared" si="61"/>
        <v>0</v>
      </c>
      <c r="P329" s="10">
        <f>K328</f>
        <v>0</v>
      </c>
      <c r="Q329" s="10">
        <f>IF(AND(M329&lt;M328,N329=0,K328=0),1,0)</f>
        <v>1</v>
      </c>
      <c r="R329" s="10">
        <f t="shared" si="62"/>
        <v>2</v>
      </c>
      <c r="S329" s="10">
        <f>M328</f>
        <v>3</v>
      </c>
      <c r="T329" s="10">
        <f t="shared" si="63"/>
        <v>0</v>
      </c>
      <c r="U329" s="10">
        <f t="shared" si="64"/>
        <v>-1</v>
      </c>
      <c r="V329" s="485"/>
    </row>
    <row r="330" spans="1:22" ht="15.75" x14ac:dyDescent="0.25">
      <c r="A330" s="9">
        <f t="shared" si="66"/>
        <v>21</v>
      </c>
      <c r="B330" s="13">
        <v>165</v>
      </c>
      <c r="C330" s="486" t="str">
        <f>IFERROR(VLOOKUP(B330,rozpis_tisk!$A$2:$C$178,2,0),"")</f>
        <v>SK Sršni Kutná Hora</v>
      </c>
      <c r="D330" s="488" t="str">
        <f>IFERROR(VLOOKUP(B330,rozpis_tisk!$A$2:$C$178,3,0),"")</f>
        <v>HC Poděbrady</v>
      </c>
      <c r="E330" s="13" t="str">
        <f>IFERROR(VLOOKUP(B330,rozpis_tisk!$A$3:$C$202,2,0),"")</f>
        <v>SK Sršni Kutná Hora</v>
      </c>
      <c r="F330" s="26" t="s">
        <v>54</v>
      </c>
      <c r="G330" s="392">
        <v>1</v>
      </c>
      <c r="H330" s="453">
        <v>0</v>
      </c>
      <c r="I330" s="453">
        <v>1</v>
      </c>
      <c r="J330" s="453">
        <v>0</v>
      </c>
      <c r="K330" s="453">
        <v>1</v>
      </c>
      <c r="M330" s="10">
        <f t="shared" ref="M330:M373" si="67">IF(L330=1,5,H330+I330+J330+K330)</f>
        <v>2</v>
      </c>
      <c r="N330" s="10">
        <f>IF(AND(M330&gt;M331,K330=0),1,0)</f>
        <v>0</v>
      </c>
      <c r="O330" s="10">
        <f t="shared" ref="O330:O373" si="68">K330</f>
        <v>1</v>
      </c>
      <c r="P330" s="10">
        <f>K331</f>
        <v>0</v>
      </c>
      <c r="Q330" s="10">
        <f>IF(AND(M330&lt;M331,P330=0,K330=0),1,0)</f>
        <v>0</v>
      </c>
      <c r="R330" s="10">
        <f t="shared" ref="R330:R373" si="69">M330</f>
        <v>2</v>
      </c>
      <c r="S330" s="10">
        <f>M331</f>
        <v>1</v>
      </c>
      <c r="T330" s="10">
        <f t="shared" ref="T330:T373" si="70">N330*3+O330*2+P330*1+Q330*0</f>
        <v>2</v>
      </c>
      <c r="U330" s="10">
        <f t="shared" ref="U330:U373" si="71">R330-S330</f>
        <v>1</v>
      </c>
      <c r="V330" s="485" t="str">
        <f>IF(M330=M331,"Dopiš SN","")</f>
        <v/>
      </c>
    </row>
    <row r="331" spans="1:22" ht="15.75" thickBot="1" x14ac:dyDescent="0.3">
      <c r="A331" s="9">
        <f t="shared" si="66"/>
        <v>21</v>
      </c>
      <c r="B331" s="9">
        <f>B330</f>
        <v>165</v>
      </c>
      <c r="C331" s="487"/>
      <c r="D331" s="489"/>
      <c r="E331" s="9" t="str">
        <f>IFERROR(VLOOKUP(B331,rozpis_tisk!$A$3:$C$202,3,0),"")</f>
        <v>HC Poděbrady</v>
      </c>
      <c r="F331" s="9" t="s">
        <v>55</v>
      </c>
      <c r="G331" s="36">
        <v>1</v>
      </c>
      <c r="H331" s="452">
        <v>0</v>
      </c>
      <c r="I331" s="452">
        <v>1</v>
      </c>
      <c r="J331" s="452">
        <v>0</v>
      </c>
      <c r="K331" s="452"/>
      <c r="M331" s="10">
        <f t="shared" si="67"/>
        <v>1</v>
      </c>
      <c r="N331" s="10">
        <f>IF(AND(M331&gt;M330,K331=0),1,0)</f>
        <v>0</v>
      </c>
      <c r="O331" s="10">
        <f t="shared" si="68"/>
        <v>0</v>
      </c>
      <c r="P331" s="10">
        <f>K330</f>
        <v>1</v>
      </c>
      <c r="Q331" s="10">
        <f>IF(AND(M331&lt;M330,N331=0,K330=0),1,0)</f>
        <v>0</v>
      </c>
      <c r="R331" s="10">
        <f t="shared" si="69"/>
        <v>1</v>
      </c>
      <c r="S331" s="10">
        <f>M330</f>
        <v>2</v>
      </c>
      <c r="T331" s="10">
        <f t="shared" si="70"/>
        <v>1</v>
      </c>
      <c r="U331" s="10">
        <f t="shared" si="71"/>
        <v>-1</v>
      </c>
      <c r="V331" s="485"/>
    </row>
    <row r="332" spans="1:22" ht="15.75" x14ac:dyDescent="0.25">
      <c r="A332" s="9">
        <f t="shared" si="66"/>
        <v>21</v>
      </c>
      <c r="B332" s="13">
        <v>166</v>
      </c>
      <c r="C332" s="486" t="str">
        <f>IFERROR(VLOOKUP(B332,rozpis_tisk!$A$2:$C$178,2,0),"")</f>
        <v>BK Mladá Boleslav B</v>
      </c>
      <c r="D332" s="488" t="str">
        <f>IFERROR(VLOOKUP(B332,rozpis_tisk!$A$2:$C$178,3,0),"")</f>
        <v>HC Rytíři Vlašim</v>
      </c>
      <c r="E332" s="13" t="str">
        <f>IFERROR(VLOOKUP(B332,rozpis_tisk!$A$3:$C$202,2,0),"")</f>
        <v>BK Mladá Boleslav B</v>
      </c>
      <c r="F332" s="26" t="s">
        <v>54</v>
      </c>
      <c r="G332" s="392">
        <v>1</v>
      </c>
      <c r="H332" s="453">
        <v>2</v>
      </c>
      <c r="I332" s="453">
        <v>2</v>
      </c>
      <c r="J332" s="453">
        <v>2</v>
      </c>
      <c r="K332" s="453"/>
      <c r="M332" s="10">
        <f t="shared" si="67"/>
        <v>6</v>
      </c>
      <c r="N332" s="10">
        <f>IF(AND(M332&gt;M333,K332=0),1,0)</f>
        <v>1</v>
      </c>
      <c r="O332" s="10">
        <f t="shared" si="68"/>
        <v>0</v>
      </c>
      <c r="P332" s="10">
        <f>K333</f>
        <v>0</v>
      </c>
      <c r="Q332" s="10">
        <f>IF(AND(M332&lt;M333,P332=0,K332=0),1,0)</f>
        <v>0</v>
      </c>
      <c r="R332" s="10">
        <f t="shared" si="69"/>
        <v>6</v>
      </c>
      <c r="S332" s="10">
        <f>M333</f>
        <v>3</v>
      </c>
      <c r="T332" s="10">
        <f t="shared" si="70"/>
        <v>3</v>
      </c>
      <c r="U332" s="10">
        <f t="shared" si="71"/>
        <v>3</v>
      </c>
      <c r="V332" s="485" t="str">
        <f>IF(M332=M333,"Dopiš SN","")</f>
        <v/>
      </c>
    </row>
    <row r="333" spans="1:22" ht="15.75" thickBot="1" x14ac:dyDescent="0.3">
      <c r="A333" s="9">
        <f t="shared" si="66"/>
        <v>21</v>
      </c>
      <c r="B333" s="9">
        <f>B332</f>
        <v>166</v>
      </c>
      <c r="C333" s="487"/>
      <c r="D333" s="489"/>
      <c r="E333" s="9" t="str">
        <f>IFERROR(VLOOKUP(B333,rozpis_tisk!$A$3:$C$202,3,0),"")</f>
        <v>HC Rytíři Vlašim</v>
      </c>
      <c r="F333" s="9" t="s">
        <v>55</v>
      </c>
      <c r="G333" s="36">
        <v>1</v>
      </c>
      <c r="H333" s="452">
        <v>0</v>
      </c>
      <c r="I333" s="452">
        <v>0</v>
      </c>
      <c r="J333" s="452">
        <v>3</v>
      </c>
      <c r="K333" s="452"/>
      <c r="M333" s="10">
        <f t="shared" si="67"/>
        <v>3</v>
      </c>
      <c r="N333" s="10">
        <f>IF(AND(M333&gt;M332,K333=0),1,0)</f>
        <v>0</v>
      </c>
      <c r="O333" s="10">
        <f t="shared" si="68"/>
        <v>0</v>
      </c>
      <c r="P333" s="10">
        <f>K332</f>
        <v>0</v>
      </c>
      <c r="Q333" s="10">
        <f>IF(AND(M333&lt;M332,N333=0,K332=0),1,0)</f>
        <v>1</v>
      </c>
      <c r="R333" s="10">
        <f t="shared" si="69"/>
        <v>3</v>
      </c>
      <c r="S333" s="10">
        <f>M332</f>
        <v>6</v>
      </c>
      <c r="T333" s="10">
        <f t="shared" si="70"/>
        <v>0</v>
      </c>
      <c r="U333" s="10">
        <f t="shared" si="71"/>
        <v>-3</v>
      </c>
      <c r="V333" s="485"/>
    </row>
    <row r="334" spans="1:22" ht="15.75" x14ac:dyDescent="0.25">
      <c r="A334" s="9">
        <f t="shared" si="66"/>
        <v>21</v>
      </c>
      <c r="B334" s="13">
        <v>167</v>
      </c>
      <c r="C334" s="486" t="str">
        <f>IFERROR(VLOOKUP(B334,rozpis_tisk!$A$2:$C$178,2,0),"")</f>
        <v>HC LEV Benešov</v>
      </c>
      <c r="D334" s="488" t="str">
        <f>IFERROR(VLOOKUP(B334,rozpis_tisk!$A$2:$C$178,3,0),"")</f>
        <v>HC Čáslav</v>
      </c>
      <c r="E334" s="13" t="str">
        <f>IFERROR(VLOOKUP(B334,rozpis_tisk!$A$3:$C$202,2,0),"")</f>
        <v>HC LEV Benešov</v>
      </c>
      <c r="F334" s="26" t="s">
        <v>54</v>
      </c>
      <c r="G334" s="453">
        <v>1</v>
      </c>
      <c r="H334" s="453">
        <v>0</v>
      </c>
      <c r="I334" s="453">
        <v>1</v>
      </c>
      <c r="J334" s="453">
        <v>1</v>
      </c>
      <c r="K334" s="453"/>
      <c r="M334" s="10">
        <f t="shared" si="67"/>
        <v>2</v>
      </c>
      <c r="N334" s="10">
        <f>IF(AND(M334&gt;M335,K334=0),1,0)</f>
        <v>0</v>
      </c>
      <c r="O334" s="10">
        <f t="shared" si="68"/>
        <v>0</v>
      </c>
      <c r="P334" s="10">
        <f>K335</f>
        <v>0</v>
      </c>
      <c r="Q334" s="10">
        <f>IF(AND(M334&lt;M335,P334=0,K334=0),1,0)</f>
        <v>1</v>
      </c>
      <c r="R334" s="10">
        <f t="shared" si="69"/>
        <v>2</v>
      </c>
      <c r="S334" s="10">
        <f>M335</f>
        <v>3</v>
      </c>
      <c r="T334" s="10">
        <f t="shared" si="70"/>
        <v>0</v>
      </c>
      <c r="U334" s="10">
        <f t="shared" si="71"/>
        <v>-1</v>
      </c>
      <c r="V334" s="485" t="str">
        <f>IF(M334=M335,"Dopiš SN","")</f>
        <v/>
      </c>
    </row>
    <row r="335" spans="1:22" ht="16.5" thickBot="1" x14ac:dyDescent="0.3">
      <c r="A335" s="9">
        <f t="shared" si="66"/>
        <v>21</v>
      </c>
      <c r="B335" s="9">
        <f>B334</f>
        <v>167</v>
      </c>
      <c r="C335" s="487"/>
      <c r="D335" s="489"/>
      <c r="E335" s="9" t="str">
        <f>IFERROR(VLOOKUP(B335,rozpis_tisk!$A$3:$C$202,3,0),"")</f>
        <v>HC Čáslav</v>
      </c>
      <c r="F335" s="9" t="s">
        <v>55</v>
      </c>
      <c r="G335" s="37">
        <v>1</v>
      </c>
      <c r="H335" s="452">
        <v>1</v>
      </c>
      <c r="I335" s="452">
        <v>0</v>
      </c>
      <c r="J335" s="452">
        <v>2</v>
      </c>
      <c r="K335" s="452"/>
      <c r="M335" s="10">
        <f t="shared" si="67"/>
        <v>3</v>
      </c>
      <c r="N335" s="10">
        <f>IF(AND(M335&gt;M334,K335=0),1,0)</f>
        <v>1</v>
      </c>
      <c r="O335" s="10">
        <f t="shared" si="68"/>
        <v>0</v>
      </c>
      <c r="P335" s="10">
        <f>K334</f>
        <v>0</v>
      </c>
      <c r="Q335" s="10">
        <f>IF(AND(M335&lt;M334,N335=0,K334=0),1,0)</f>
        <v>0</v>
      </c>
      <c r="R335" s="10">
        <f t="shared" si="69"/>
        <v>3</v>
      </c>
      <c r="S335" s="10">
        <f>M334</f>
        <v>2</v>
      </c>
      <c r="T335" s="10">
        <f t="shared" si="70"/>
        <v>3</v>
      </c>
      <c r="U335" s="10">
        <f t="shared" si="71"/>
        <v>1</v>
      </c>
      <c r="V335" s="485"/>
    </row>
    <row r="336" spans="1:22" ht="15.75" x14ac:dyDescent="0.25">
      <c r="A336" s="9">
        <f t="shared" si="66"/>
        <v>21</v>
      </c>
      <c r="B336" s="13">
        <v>168</v>
      </c>
      <c r="C336" s="486" t="str">
        <f>IFERROR(VLOOKUP(B336,rozpis_tisk!$A$2:$C$178,2,0),"")</f>
        <v>Flyers Hockey team</v>
      </c>
      <c r="D336" s="488" t="str">
        <f>IFERROR(VLOOKUP(B336,rozpis_tisk!$A$2:$C$178,3,0),"")</f>
        <v>HC Berounští Medvědi</v>
      </c>
      <c r="E336" s="13" t="str">
        <f>IFERROR(VLOOKUP(B336,rozpis_tisk!$A$3:$C$202,2,0),"")</f>
        <v>Flyers Hockey team</v>
      </c>
      <c r="F336" s="26" t="s">
        <v>54</v>
      </c>
      <c r="G336" s="392">
        <v>1</v>
      </c>
      <c r="H336" s="453">
        <v>0</v>
      </c>
      <c r="I336" s="453">
        <v>1</v>
      </c>
      <c r="J336" s="453">
        <v>0</v>
      </c>
      <c r="K336" s="453"/>
      <c r="M336" s="10">
        <f t="shared" si="67"/>
        <v>1</v>
      </c>
      <c r="N336" s="10">
        <f>IF(AND(M336&gt;M337,K336=0),1,0)</f>
        <v>0</v>
      </c>
      <c r="O336" s="10">
        <f t="shared" si="68"/>
        <v>0</v>
      </c>
      <c r="P336" s="10">
        <f>K337</f>
        <v>0</v>
      </c>
      <c r="Q336" s="10">
        <f>IF(AND(M336&lt;M337,P336=0,K336=0),1,0)</f>
        <v>1</v>
      </c>
      <c r="R336" s="10">
        <f t="shared" si="69"/>
        <v>1</v>
      </c>
      <c r="S336" s="10">
        <f>M337</f>
        <v>2</v>
      </c>
      <c r="T336" s="10">
        <f t="shared" si="70"/>
        <v>0</v>
      </c>
      <c r="U336" s="10">
        <f t="shared" si="71"/>
        <v>-1</v>
      </c>
      <c r="V336" s="485" t="str">
        <f>IF(M336=M337,"Dopiš SN","")</f>
        <v/>
      </c>
    </row>
    <row r="337" spans="1:22" ht="15.75" thickBot="1" x14ac:dyDescent="0.3">
      <c r="A337" s="9">
        <f t="shared" si="66"/>
        <v>21</v>
      </c>
      <c r="B337" s="9">
        <f>B336</f>
        <v>168</v>
      </c>
      <c r="C337" s="487"/>
      <c r="D337" s="489"/>
      <c r="E337" s="9" t="str">
        <f>IFERROR(VLOOKUP(B337,rozpis_tisk!$A$3:$C$202,3,0),"")</f>
        <v>HC Berounští Medvědi</v>
      </c>
      <c r="F337" s="9" t="s">
        <v>55</v>
      </c>
      <c r="G337" s="36">
        <v>1</v>
      </c>
      <c r="H337" s="452">
        <v>1</v>
      </c>
      <c r="I337" s="452">
        <v>1</v>
      </c>
      <c r="J337" s="452">
        <v>0</v>
      </c>
      <c r="K337" s="452"/>
      <c r="M337" s="10">
        <f t="shared" si="67"/>
        <v>2</v>
      </c>
      <c r="N337" s="10">
        <f>IF(AND(M337&gt;M336,K337=0),1,0)</f>
        <v>1</v>
      </c>
      <c r="O337" s="10">
        <f t="shared" si="68"/>
        <v>0</v>
      </c>
      <c r="P337" s="10">
        <f>K336</f>
        <v>0</v>
      </c>
      <c r="Q337" s="10">
        <f>IF(AND(M337&lt;M336,N337=0,K336=0),1,0)</f>
        <v>0</v>
      </c>
      <c r="R337" s="10">
        <f t="shared" si="69"/>
        <v>2</v>
      </c>
      <c r="S337" s="10">
        <f>M336</f>
        <v>1</v>
      </c>
      <c r="T337" s="10">
        <f t="shared" si="70"/>
        <v>3</v>
      </c>
      <c r="U337" s="10">
        <f t="shared" si="71"/>
        <v>1</v>
      </c>
      <c r="V337" s="485"/>
    </row>
    <row r="338" spans="1:22" ht="15.75" x14ac:dyDescent="0.25">
      <c r="A338" s="9">
        <v>22</v>
      </c>
      <c r="B338" s="13">
        <v>169</v>
      </c>
      <c r="C338" s="486" t="str">
        <f>IFERROR(VLOOKUP(B338,rozpis_tisk!$A$2:$C$178,2,0),"")</f>
        <v>HC Berounští Medvědi</v>
      </c>
      <c r="D338" s="488" t="str">
        <f>IFERROR(VLOOKUP(B338,rozpis_tisk!$A$2:$C$178,3,0),"")</f>
        <v>HK LEV Slaný</v>
      </c>
      <c r="E338" s="13" t="str">
        <f>IFERROR(VLOOKUP(B338,rozpis_tisk!$A$3:$C$202,2,0),"")</f>
        <v>HC Berounští Medvědi</v>
      </c>
      <c r="F338" s="26" t="s">
        <v>54</v>
      </c>
      <c r="G338" s="392">
        <v>1</v>
      </c>
      <c r="H338" s="453">
        <v>1</v>
      </c>
      <c r="I338" s="453">
        <v>1</v>
      </c>
      <c r="J338" s="453">
        <v>0</v>
      </c>
      <c r="K338" s="453"/>
      <c r="M338" s="10">
        <f t="shared" si="67"/>
        <v>2</v>
      </c>
      <c r="N338" s="10">
        <f>IF(AND(M338&gt;M339,K338=0),1,0)</f>
        <v>0</v>
      </c>
      <c r="O338" s="10">
        <f t="shared" si="68"/>
        <v>0</v>
      </c>
      <c r="P338" s="10">
        <f>K339</f>
        <v>0</v>
      </c>
      <c r="Q338" s="10">
        <f>IF(AND(M338&lt;M339,P338=0,K338=0),1,0)</f>
        <v>1</v>
      </c>
      <c r="R338" s="10">
        <f t="shared" si="69"/>
        <v>2</v>
      </c>
      <c r="S338" s="10">
        <f>M339</f>
        <v>5</v>
      </c>
      <c r="T338" s="10">
        <f t="shared" si="70"/>
        <v>0</v>
      </c>
      <c r="U338" s="10">
        <f t="shared" si="71"/>
        <v>-3</v>
      </c>
      <c r="V338" s="485" t="str">
        <f>IF(M338=M339,"Dopiš SN","")</f>
        <v/>
      </c>
    </row>
    <row r="339" spans="1:22" ht="15.75" thickBot="1" x14ac:dyDescent="0.3">
      <c r="A339" s="9">
        <f t="shared" si="66"/>
        <v>22</v>
      </c>
      <c r="B339" s="9">
        <f>B338</f>
        <v>169</v>
      </c>
      <c r="C339" s="487"/>
      <c r="D339" s="489"/>
      <c r="E339" s="9" t="str">
        <f>IFERROR(VLOOKUP(B339,rozpis_tisk!$A$3:$C$202,3,0),"")</f>
        <v>HK LEV Slaný</v>
      </c>
      <c r="F339" s="9" t="s">
        <v>55</v>
      </c>
      <c r="G339" s="36">
        <v>1</v>
      </c>
      <c r="H339" s="452">
        <v>0</v>
      </c>
      <c r="I339" s="452">
        <v>2</v>
      </c>
      <c r="J339" s="452">
        <v>3</v>
      </c>
      <c r="K339" s="452"/>
      <c r="M339" s="10">
        <f t="shared" si="67"/>
        <v>5</v>
      </c>
      <c r="N339" s="10">
        <f>IF(AND(M339&gt;M338,K339=0),1,0)</f>
        <v>1</v>
      </c>
      <c r="O339" s="10">
        <f t="shared" si="68"/>
        <v>0</v>
      </c>
      <c r="P339" s="10">
        <f>K338</f>
        <v>0</v>
      </c>
      <c r="Q339" s="10">
        <f>IF(AND(M339&lt;M338,N339=0,K338=0),1,0)</f>
        <v>0</v>
      </c>
      <c r="R339" s="10">
        <f t="shared" si="69"/>
        <v>5</v>
      </c>
      <c r="S339" s="10">
        <f>M338</f>
        <v>2</v>
      </c>
      <c r="T339" s="10">
        <f t="shared" si="70"/>
        <v>3</v>
      </c>
      <c r="U339" s="10">
        <f t="shared" si="71"/>
        <v>3</v>
      </c>
      <c r="V339" s="485"/>
    </row>
    <row r="340" spans="1:22" ht="15.75" x14ac:dyDescent="0.25">
      <c r="A340" s="9">
        <f t="shared" si="66"/>
        <v>22</v>
      </c>
      <c r="B340" s="13">
        <v>170</v>
      </c>
      <c r="C340" s="486" t="str">
        <f>IFERROR(VLOOKUP(B340,rozpis_tisk!$A$2:$C$178,2,0),"")</f>
        <v>Slavoj Velké Popovice</v>
      </c>
      <c r="D340" s="488" t="str">
        <f>IFERROR(VLOOKUP(B340,rozpis_tisk!$A$2:$C$178,3,0),"")</f>
        <v>HC Junior Mělník</v>
      </c>
      <c r="E340" s="13" t="str">
        <f>IFERROR(VLOOKUP(B340,rozpis_tisk!$A$3:$C$202,2,0),"")</f>
        <v>Slavoj Velké Popovice</v>
      </c>
      <c r="F340" s="26" t="s">
        <v>54</v>
      </c>
      <c r="G340" s="392">
        <v>1</v>
      </c>
      <c r="H340" s="453">
        <v>0</v>
      </c>
      <c r="I340" s="453">
        <v>2</v>
      </c>
      <c r="J340" s="453">
        <v>0</v>
      </c>
      <c r="K340" s="453"/>
      <c r="M340" s="10">
        <f t="shared" si="67"/>
        <v>2</v>
      </c>
      <c r="N340" s="10">
        <f>IF(AND(M340&gt;M341,K340=0),1,0)</f>
        <v>0</v>
      </c>
      <c r="O340" s="10">
        <f t="shared" si="68"/>
        <v>0</v>
      </c>
      <c r="P340" s="10">
        <f>K341</f>
        <v>0</v>
      </c>
      <c r="Q340" s="10">
        <f>IF(AND(M340&lt;M341,P340=0,K340=0),1,0)</f>
        <v>1</v>
      </c>
      <c r="R340" s="10">
        <f t="shared" si="69"/>
        <v>2</v>
      </c>
      <c r="S340" s="10">
        <f>M341</f>
        <v>4</v>
      </c>
      <c r="T340" s="10">
        <f t="shared" si="70"/>
        <v>0</v>
      </c>
      <c r="U340" s="10">
        <f t="shared" si="71"/>
        <v>-2</v>
      </c>
      <c r="V340" s="485" t="str">
        <f>IF(M340=M341,"Dopiš SN","")</f>
        <v/>
      </c>
    </row>
    <row r="341" spans="1:22" ht="15.75" thickBot="1" x14ac:dyDescent="0.3">
      <c r="A341" s="9">
        <f t="shared" si="66"/>
        <v>22</v>
      </c>
      <c r="B341" s="9">
        <f>B340</f>
        <v>170</v>
      </c>
      <c r="C341" s="487"/>
      <c r="D341" s="489"/>
      <c r="E341" s="9" t="str">
        <f>IFERROR(VLOOKUP(B341,rozpis_tisk!$A$3:$C$202,3,0),"")</f>
        <v>HC Junior Mělník</v>
      </c>
      <c r="F341" s="9" t="s">
        <v>55</v>
      </c>
      <c r="G341" s="36">
        <v>1</v>
      </c>
      <c r="H341" s="452">
        <v>1</v>
      </c>
      <c r="I341" s="452">
        <v>0</v>
      </c>
      <c r="J341" s="452">
        <v>3</v>
      </c>
      <c r="K341" s="452"/>
      <c r="M341" s="10">
        <f t="shared" si="67"/>
        <v>4</v>
      </c>
      <c r="N341" s="10">
        <f>IF(AND(M341&gt;M340,K341=0),1,0)</f>
        <v>1</v>
      </c>
      <c r="O341" s="10">
        <f t="shared" si="68"/>
        <v>0</v>
      </c>
      <c r="P341" s="10">
        <f>K340</f>
        <v>0</v>
      </c>
      <c r="Q341" s="10">
        <f>IF(AND(M341&lt;M340,N341=0,K340=0),1,0)</f>
        <v>0</v>
      </c>
      <c r="R341" s="10">
        <f t="shared" si="69"/>
        <v>4</v>
      </c>
      <c r="S341" s="10">
        <f>M340</f>
        <v>2</v>
      </c>
      <c r="T341" s="10">
        <f t="shared" si="70"/>
        <v>3</v>
      </c>
      <c r="U341" s="10">
        <f t="shared" si="71"/>
        <v>2</v>
      </c>
      <c r="V341" s="485"/>
    </row>
    <row r="342" spans="1:22" ht="15.75" x14ac:dyDescent="0.25">
      <c r="A342" s="9">
        <f t="shared" si="66"/>
        <v>22</v>
      </c>
      <c r="B342" s="13">
        <v>171</v>
      </c>
      <c r="C342" s="486" t="str">
        <f>IFERROR(VLOOKUP(B342,rozpis_tisk!$A$2:$C$178,2,0),"")</f>
        <v>HC Rakovník</v>
      </c>
      <c r="D342" s="488" t="str">
        <f>IFERROR(VLOOKUP(B342,rozpis_tisk!$A$2:$C$178,3,0),"")</f>
        <v xml:space="preserve">HC Hvězda Praha </v>
      </c>
      <c r="E342" s="13" t="str">
        <f>IFERROR(VLOOKUP(B342,rozpis_tisk!$A$3:$C$202,2,0),"")</f>
        <v>HC Rakovník</v>
      </c>
      <c r="F342" s="26" t="s">
        <v>54</v>
      </c>
      <c r="G342" s="392">
        <v>1</v>
      </c>
      <c r="H342" s="453">
        <v>4</v>
      </c>
      <c r="I342" s="453">
        <v>2</v>
      </c>
      <c r="J342" s="453">
        <v>1</v>
      </c>
      <c r="K342" s="453"/>
      <c r="M342" s="10">
        <f t="shared" si="67"/>
        <v>7</v>
      </c>
      <c r="N342" s="10">
        <f>IF(AND(M342&gt;M343,K342=0),1,0)</f>
        <v>1</v>
      </c>
      <c r="O342" s="10">
        <f t="shared" si="68"/>
        <v>0</v>
      </c>
      <c r="P342" s="10">
        <f>K343</f>
        <v>0</v>
      </c>
      <c r="Q342" s="10">
        <f>IF(AND(M342&lt;M343,P342=0,K342=0),1,0)</f>
        <v>0</v>
      </c>
      <c r="R342" s="10">
        <f t="shared" si="69"/>
        <v>7</v>
      </c>
      <c r="S342" s="10">
        <f>M343</f>
        <v>4</v>
      </c>
      <c r="T342" s="10">
        <f t="shared" si="70"/>
        <v>3</v>
      </c>
      <c r="U342" s="10">
        <f t="shared" si="71"/>
        <v>3</v>
      </c>
      <c r="V342" s="485" t="str">
        <f>IF(M342=M343,"Dopiš SN","")</f>
        <v/>
      </c>
    </row>
    <row r="343" spans="1:22" ht="15.75" thickBot="1" x14ac:dyDescent="0.3">
      <c r="A343" s="9">
        <f t="shared" si="66"/>
        <v>22</v>
      </c>
      <c r="B343" s="9">
        <f>B342</f>
        <v>171</v>
      </c>
      <c r="C343" s="487"/>
      <c r="D343" s="489"/>
      <c r="E343" s="9" t="str">
        <f>IFERROR(VLOOKUP(B343,rozpis_tisk!$A$3:$C$202,3,0),"")</f>
        <v xml:space="preserve">HC Hvězda Praha </v>
      </c>
      <c r="F343" s="9" t="s">
        <v>55</v>
      </c>
      <c r="G343" s="36">
        <v>1</v>
      </c>
      <c r="H343" s="452">
        <v>1</v>
      </c>
      <c r="I343" s="452">
        <v>1</v>
      </c>
      <c r="J343" s="452">
        <v>2</v>
      </c>
      <c r="K343" s="452"/>
      <c r="M343" s="10">
        <f t="shared" si="67"/>
        <v>4</v>
      </c>
      <c r="N343" s="10">
        <f>IF(AND(M343&gt;M342,K343=0),1,0)</f>
        <v>0</v>
      </c>
      <c r="O343" s="10">
        <f t="shared" si="68"/>
        <v>0</v>
      </c>
      <c r="P343" s="10">
        <f>K342</f>
        <v>0</v>
      </c>
      <c r="Q343" s="10">
        <f>IF(AND(M343&lt;M342,N343=0,K342=0),1,0)</f>
        <v>1</v>
      </c>
      <c r="R343" s="10">
        <f t="shared" si="69"/>
        <v>4</v>
      </c>
      <c r="S343" s="10">
        <f>M342</f>
        <v>7</v>
      </c>
      <c r="T343" s="10">
        <f t="shared" si="70"/>
        <v>0</v>
      </c>
      <c r="U343" s="10">
        <f t="shared" si="71"/>
        <v>-3</v>
      </c>
      <c r="V343" s="485"/>
    </row>
    <row r="344" spans="1:22" ht="15.75" x14ac:dyDescent="0.25">
      <c r="A344" s="9">
        <v>22</v>
      </c>
      <c r="B344" s="13">
        <v>172</v>
      </c>
      <c r="C344" s="486" t="str">
        <f>IFERROR(VLOOKUP(B344,rozpis_tisk!$A$2:$C$178,2,0),"")</f>
        <v xml:space="preserve">HC Benátky n Jizerou B </v>
      </c>
      <c r="D344" s="488" t="str">
        <f>IFERROR(VLOOKUP(B344,rozpis_tisk!$A$2:$C$178,3,0),"")</f>
        <v>HC LEV Benešov</v>
      </c>
      <c r="E344" s="13" t="str">
        <f>IFERROR(VLOOKUP(B344,rozpis_tisk!$A$3:$C$202,2,0),"")</f>
        <v xml:space="preserve">HC Benátky n Jizerou B </v>
      </c>
      <c r="F344" s="26" t="s">
        <v>54</v>
      </c>
      <c r="G344" s="392">
        <v>1</v>
      </c>
      <c r="H344" s="453">
        <v>1</v>
      </c>
      <c r="I344" s="453">
        <v>1</v>
      </c>
      <c r="J344" s="453">
        <v>1</v>
      </c>
      <c r="K344" s="453"/>
      <c r="M344" s="10">
        <f t="shared" si="67"/>
        <v>3</v>
      </c>
      <c r="N344" s="10">
        <f>IF(AND(M344&gt;M345,K344=0),1,0)</f>
        <v>0</v>
      </c>
      <c r="O344" s="10">
        <f t="shared" si="68"/>
        <v>0</v>
      </c>
      <c r="P344" s="10">
        <f>K345</f>
        <v>0</v>
      </c>
      <c r="Q344" s="10">
        <f>IF(AND(M344&lt;M345,P344=0,K344=0),1,0)</f>
        <v>1</v>
      </c>
      <c r="R344" s="10">
        <f t="shared" si="69"/>
        <v>3</v>
      </c>
      <c r="S344" s="10">
        <f>M345</f>
        <v>4</v>
      </c>
      <c r="T344" s="10">
        <f t="shared" si="70"/>
        <v>0</v>
      </c>
      <c r="U344" s="10">
        <f t="shared" si="71"/>
        <v>-1</v>
      </c>
      <c r="V344" s="485" t="str">
        <f>IF(M344=M345,"Dopiš SN","")</f>
        <v/>
      </c>
    </row>
    <row r="345" spans="1:22" ht="15.75" thickBot="1" x14ac:dyDescent="0.3">
      <c r="A345" s="9">
        <f t="shared" si="66"/>
        <v>22</v>
      </c>
      <c r="B345" s="9">
        <f>B344</f>
        <v>172</v>
      </c>
      <c r="C345" s="487"/>
      <c r="D345" s="489"/>
      <c r="E345" s="9" t="str">
        <f>IFERROR(VLOOKUP(B345,rozpis_tisk!$A$3:$C$202,3,0),"")</f>
        <v>HC LEV Benešov</v>
      </c>
      <c r="F345" s="9" t="s">
        <v>55</v>
      </c>
      <c r="G345" s="36">
        <v>1</v>
      </c>
      <c r="H345" s="452">
        <v>0</v>
      </c>
      <c r="I345" s="452">
        <v>3</v>
      </c>
      <c r="J345" s="452">
        <v>1</v>
      </c>
      <c r="K345" s="452"/>
      <c r="M345" s="10">
        <f t="shared" si="67"/>
        <v>4</v>
      </c>
      <c r="N345" s="10">
        <f>IF(AND(M345&gt;M344,K345=0),1,0)</f>
        <v>1</v>
      </c>
      <c r="O345" s="10">
        <f t="shared" si="68"/>
        <v>0</v>
      </c>
      <c r="P345" s="10">
        <f>K344</f>
        <v>0</v>
      </c>
      <c r="Q345" s="10">
        <f>IF(AND(M345&lt;M344,N345=0,K344=0),1,0)</f>
        <v>0</v>
      </c>
      <c r="R345" s="10">
        <f t="shared" si="69"/>
        <v>4</v>
      </c>
      <c r="S345" s="10">
        <f>M344</f>
        <v>3</v>
      </c>
      <c r="T345" s="10">
        <f t="shared" si="70"/>
        <v>3</v>
      </c>
      <c r="U345" s="10">
        <f t="shared" si="71"/>
        <v>1</v>
      </c>
      <c r="V345" s="485"/>
    </row>
    <row r="346" spans="1:22" ht="15.75" x14ac:dyDescent="0.25">
      <c r="A346" s="9">
        <f t="shared" si="66"/>
        <v>22</v>
      </c>
      <c r="B346" s="13">
        <v>173</v>
      </c>
      <c r="C346" s="486" t="str">
        <f>IFERROR(VLOOKUP(B346,rozpis_tisk!$A$2:$C$178,2,0),"")</f>
        <v>HC Čáslav</v>
      </c>
      <c r="D346" s="488" t="str">
        <f>IFERROR(VLOOKUP(B346,rozpis_tisk!$A$2:$C$178,3,0),"")</f>
        <v>BK Mladá Boleslav B</v>
      </c>
      <c r="E346" s="13" t="str">
        <f>IFERROR(VLOOKUP(B346,rozpis_tisk!$A$3:$C$202,2,0),"")</f>
        <v>HC Čáslav</v>
      </c>
      <c r="F346" s="26" t="s">
        <v>54</v>
      </c>
      <c r="G346" s="392">
        <v>1</v>
      </c>
      <c r="H346" s="453">
        <v>0</v>
      </c>
      <c r="I346" s="453">
        <v>1</v>
      </c>
      <c r="J346" s="453">
        <v>1</v>
      </c>
      <c r="K346" s="453"/>
      <c r="M346" s="10">
        <f t="shared" si="67"/>
        <v>2</v>
      </c>
      <c r="N346" s="10">
        <f>IF(AND(M346&gt;M347,K346=0),1,0)</f>
        <v>0</v>
      </c>
      <c r="O346" s="10">
        <f t="shared" si="68"/>
        <v>0</v>
      </c>
      <c r="P346" s="10">
        <f>K347</f>
        <v>0</v>
      </c>
      <c r="Q346" s="10">
        <f>IF(AND(M346&lt;M347,P346=0,K346=0),1,0)</f>
        <v>1</v>
      </c>
      <c r="R346" s="10">
        <f t="shared" si="69"/>
        <v>2</v>
      </c>
      <c r="S346" s="10">
        <f>M347</f>
        <v>5</v>
      </c>
      <c r="T346" s="10">
        <f t="shared" si="70"/>
        <v>0</v>
      </c>
      <c r="U346" s="10">
        <f t="shared" si="71"/>
        <v>-3</v>
      </c>
      <c r="V346" s="485" t="str">
        <f>IF(M346=M347,"Dopiš SN","")</f>
        <v/>
      </c>
    </row>
    <row r="347" spans="1:22" ht="15.75" thickBot="1" x14ac:dyDescent="0.3">
      <c r="A347" s="9">
        <f t="shared" si="66"/>
        <v>22</v>
      </c>
      <c r="B347" s="9">
        <f>B346</f>
        <v>173</v>
      </c>
      <c r="C347" s="487"/>
      <c r="D347" s="489"/>
      <c r="E347" s="9" t="str">
        <f>IFERROR(VLOOKUP(B347,rozpis_tisk!$A$3:$C$202,3,0),"")</f>
        <v>BK Mladá Boleslav B</v>
      </c>
      <c r="F347" s="9" t="s">
        <v>55</v>
      </c>
      <c r="G347" s="36">
        <v>1</v>
      </c>
      <c r="H347" s="452">
        <v>0</v>
      </c>
      <c r="I347" s="452">
        <v>4</v>
      </c>
      <c r="J347" s="452">
        <v>1</v>
      </c>
      <c r="K347" s="452"/>
      <c r="M347" s="10">
        <f t="shared" si="67"/>
        <v>5</v>
      </c>
      <c r="N347" s="10">
        <f>IF(AND(M347&gt;M346,K347=0),1,0)</f>
        <v>1</v>
      </c>
      <c r="O347" s="10">
        <f t="shared" si="68"/>
        <v>0</v>
      </c>
      <c r="P347" s="10">
        <f>K346</f>
        <v>0</v>
      </c>
      <c r="Q347" s="10">
        <f>IF(AND(M347&lt;M346,N347=0,K346=0),1,0)</f>
        <v>0</v>
      </c>
      <c r="R347" s="10">
        <f t="shared" si="69"/>
        <v>5</v>
      </c>
      <c r="S347" s="10">
        <f>M346</f>
        <v>2</v>
      </c>
      <c r="T347" s="10">
        <f t="shared" si="70"/>
        <v>3</v>
      </c>
      <c r="U347" s="10">
        <f t="shared" si="71"/>
        <v>3</v>
      </c>
      <c r="V347" s="485"/>
    </row>
    <row r="348" spans="1:22" ht="15.75" x14ac:dyDescent="0.25">
      <c r="A348" s="9">
        <f t="shared" si="66"/>
        <v>22</v>
      </c>
      <c r="B348" s="13">
        <v>174</v>
      </c>
      <c r="C348" s="486" t="str">
        <f>IFERROR(VLOOKUP(B348,rozpis_tisk!$A$2:$C$178,2,0),"")</f>
        <v>HC Rytíři Vlašim</v>
      </c>
      <c r="D348" s="488" t="str">
        <f>IFERROR(VLOOKUP(B348,rozpis_tisk!$A$2:$C$178,3,0),"")</f>
        <v>SK Sršni Kutná Hora</v>
      </c>
      <c r="E348" s="13" t="str">
        <f>IFERROR(VLOOKUP(B348,rozpis_tisk!$A$3:$C$202,2,0),"")</f>
        <v>HC Rytíři Vlašim</v>
      </c>
      <c r="F348" s="26" t="s">
        <v>54</v>
      </c>
      <c r="G348" s="392">
        <v>1</v>
      </c>
      <c r="H348" s="453">
        <v>0</v>
      </c>
      <c r="I348" s="453">
        <v>1</v>
      </c>
      <c r="J348" s="453">
        <v>2</v>
      </c>
      <c r="K348" s="453"/>
      <c r="M348" s="10">
        <f t="shared" si="67"/>
        <v>3</v>
      </c>
      <c r="N348" s="10">
        <f>IF(AND(M348&gt;M349,K348=0),1,0)</f>
        <v>1</v>
      </c>
      <c r="O348" s="10">
        <f t="shared" si="68"/>
        <v>0</v>
      </c>
      <c r="P348" s="10">
        <f>K349</f>
        <v>0</v>
      </c>
      <c r="Q348" s="10">
        <f>IF(AND(M348&lt;M349,P348=0,K348=0),1,0)</f>
        <v>0</v>
      </c>
      <c r="R348" s="10">
        <f t="shared" si="69"/>
        <v>3</v>
      </c>
      <c r="S348" s="10">
        <f>M349</f>
        <v>1</v>
      </c>
      <c r="T348" s="10">
        <f t="shared" si="70"/>
        <v>3</v>
      </c>
      <c r="U348" s="10">
        <f t="shared" si="71"/>
        <v>2</v>
      </c>
      <c r="V348" s="485" t="str">
        <f>IF(M348=M349,"Dopiš SN","")</f>
        <v/>
      </c>
    </row>
    <row r="349" spans="1:22" ht="15.75" thickBot="1" x14ac:dyDescent="0.3">
      <c r="A349" s="9">
        <f t="shared" si="66"/>
        <v>22</v>
      </c>
      <c r="B349" s="9">
        <f>B348</f>
        <v>174</v>
      </c>
      <c r="C349" s="487"/>
      <c r="D349" s="489"/>
      <c r="E349" s="9" t="str">
        <f>IFERROR(VLOOKUP(B349,rozpis_tisk!$A$3:$C$202,3,0),"")</f>
        <v>SK Sršni Kutná Hora</v>
      </c>
      <c r="F349" s="9" t="s">
        <v>55</v>
      </c>
      <c r="G349" s="36">
        <v>1</v>
      </c>
      <c r="H349" s="452">
        <v>1</v>
      </c>
      <c r="I349" s="452">
        <v>0</v>
      </c>
      <c r="J349" s="452">
        <v>0</v>
      </c>
      <c r="K349" s="452"/>
      <c r="M349" s="10">
        <f t="shared" si="67"/>
        <v>1</v>
      </c>
      <c r="N349" s="10">
        <f>IF(AND(M349&gt;M348,K349=0),1,0)</f>
        <v>0</v>
      </c>
      <c r="O349" s="10">
        <f t="shared" si="68"/>
        <v>0</v>
      </c>
      <c r="P349" s="10">
        <f>K348</f>
        <v>0</v>
      </c>
      <c r="Q349" s="10">
        <f>IF(AND(M349&lt;M348,N349=0,K348=0),1,0)</f>
        <v>1</v>
      </c>
      <c r="R349" s="10">
        <f t="shared" si="69"/>
        <v>1</v>
      </c>
      <c r="S349" s="10">
        <f>M348</f>
        <v>3</v>
      </c>
      <c r="T349" s="10">
        <f t="shared" si="70"/>
        <v>0</v>
      </c>
      <c r="U349" s="10">
        <f t="shared" si="71"/>
        <v>-2</v>
      </c>
      <c r="V349" s="485"/>
    </row>
    <row r="350" spans="1:22" ht="15.75" x14ac:dyDescent="0.25">
      <c r="A350" s="9">
        <f t="shared" si="66"/>
        <v>22</v>
      </c>
      <c r="B350" s="13">
        <v>175</v>
      </c>
      <c r="C350" s="486" t="str">
        <f>IFERROR(VLOOKUP(B350,rozpis_tisk!$A$2:$C$178,2,0),"")</f>
        <v>HC Poděbrady</v>
      </c>
      <c r="D350" s="488" t="str">
        <f>IFERROR(VLOOKUP(B350,rozpis_tisk!$A$2:$C$178,3,0),"")</f>
        <v>HC Žabonosy</v>
      </c>
      <c r="E350" s="13" t="str">
        <f>IFERROR(VLOOKUP(B350,rozpis_tisk!$A$3:$C$202,2,0),"")</f>
        <v>HC Poděbrady</v>
      </c>
      <c r="F350" s="26" t="s">
        <v>54</v>
      </c>
      <c r="G350" s="392">
        <v>1</v>
      </c>
      <c r="H350" s="453">
        <v>1</v>
      </c>
      <c r="I350" s="453">
        <v>1</v>
      </c>
      <c r="J350" s="453">
        <v>1</v>
      </c>
      <c r="K350" s="453"/>
      <c r="M350" s="10">
        <f t="shared" si="67"/>
        <v>3</v>
      </c>
      <c r="N350" s="10">
        <f>IF(AND(M350&gt;M351,K350=0),1,0)</f>
        <v>0</v>
      </c>
      <c r="O350" s="10">
        <f t="shared" si="68"/>
        <v>0</v>
      </c>
      <c r="P350" s="10">
        <f>K351</f>
        <v>0</v>
      </c>
      <c r="Q350" s="10">
        <f>IF(AND(M350&lt;M351,P350=0,K350=0),1,0)</f>
        <v>1</v>
      </c>
      <c r="R350" s="10">
        <f t="shared" si="69"/>
        <v>3</v>
      </c>
      <c r="S350" s="10">
        <f>M351</f>
        <v>6</v>
      </c>
      <c r="T350" s="10">
        <f t="shared" si="70"/>
        <v>0</v>
      </c>
      <c r="U350" s="10">
        <f t="shared" si="71"/>
        <v>-3</v>
      </c>
      <c r="V350" s="485" t="str">
        <f>IF(M350=M351,"Dopiš SN","")</f>
        <v/>
      </c>
    </row>
    <row r="351" spans="1:22" ht="15.75" thickBot="1" x14ac:dyDescent="0.3">
      <c r="A351" s="9">
        <f t="shared" si="66"/>
        <v>22</v>
      </c>
      <c r="B351" s="9">
        <f>B350</f>
        <v>175</v>
      </c>
      <c r="C351" s="487"/>
      <c r="D351" s="489"/>
      <c r="E351" s="9" t="str">
        <f>IFERROR(VLOOKUP(B351,rozpis_tisk!$A$3:$C$202,3,0),"")</f>
        <v>HC Žabonosy</v>
      </c>
      <c r="F351" s="9" t="s">
        <v>55</v>
      </c>
      <c r="G351" s="36">
        <v>1</v>
      </c>
      <c r="H351" s="452">
        <v>0</v>
      </c>
      <c r="I351" s="452">
        <v>4</v>
      </c>
      <c r="J351" s="452">
        <v>2</v>
      </c>
      <c r="K351" s="452"/>
      <c r="M351" s="10">
        <f t="shared" si="67"/>
        <v>6</v>
      </c>
      <c r="N351" s="10">
        <f>IF(AND(M351&gt;M350,K351=0),1,0)</f>
        <v>1</v>
      </c>
      <c r="O351" s="10">
        <f t="shared" si="68"/>
        <v>0</v>
      </c>
      <c r="P351" s="10">
        <f>K350</f>
        <v>0</v>
      </c>
      <c r="Q351" s="10">
        <f>IF(AND(M351&lt;M350,N351=0,K350=0),1,0)</f>
        <v>0</v>
      </c>
      <c r="R351" s="10">
        <f t="shared" si="69"/>
        <v>6</v>
      </c>
      <c r="S351" s="10">
        <f>M350</f>
        <v>3</v>
      </c>
      <c r="T351" s="10">
        <f t="shared" si="70"/>
        <v>3</v>
      </c>
      <c r="U351" s="10">
        <f t="shared" si="71"/>
        <v>3</v>
      </c>
      <c r="V351" s="485"/>
    </row>
    <row r="352" spans="1:22" ht="15.75" x14ac:dyDescent="0.25">
      <c r="A352" s="9">
        <f t="shared" ref="A352:A373" si="72">A351</f>
        <v>22</v>
      </c>
      <c r="B352" s="13">
        <v>176</v>
      </c>
      <c r="C352" s="486" t="str">
        <f>IFERROR(VLOOKUP(B352,rozpis_tisk!$A$2:$C$178,2,0),"")</f>
        <v>SK Černošice</v>
      </c>
      <c r="D352" s="488" t="str">
        <f>IFERROR(VLOOKUP(B352,rozpis_tisk!$A$2:$C$178,3,0),"")</f>
        <v>Flyers Hockey team</v>
      </c>
      <c r="E352" s="13" t="str">
        <f>IFERROR(VLOOKUP(B352,rozpis_tisk!$A$3:$C$202,2,0),"")</f>
        <v>SK Černošice</v>
      </c>
      <c r="F352" s="26" t="s">
        <v>54</v>
      </c>
      <c r="G352" s="392">
        <v>1</v>
      </c>
      <c r="H352" s="453">
        <v>1</v>
      </c>
      <c r="I352" s="453">
        <v>1</v>
      </c>
      <c r="J352" s="453">
        <v>2</v>
      </c>
      <c r="K352" s="453"/>
      <c r="M352" s="10">
        <f t="shared" si="67"/>
        <v>4</v>
      </c>
      <c r="N352" s="10">
        <f>IF(AND(M352&gt;M353,K352=0),1,0)</f>
        <v>1</v>
      </c>
      <c r="O352" s="10">
        <f t="shared" si="68"/>
        <v>0</v>
      </c>
      <c r="P352" s="10">
        <f>K353</f>
        <v>0</v>
      </c>
      <c r="Q352" s="10">
        <f>IF(AND(M352&lt;M353,P352=0,K352=0),1,0)</f>
        <v>0</v>
      </c>
      <c r="R352" s="10">
        <f t="shared" si="69"/>
        <v>4</v>
      </c>
      <c r="S352" s="10">
        <f>M353</f>
        <v>3</v>
      </c>
      <c r="T352" s="10">
        <f t="shared" si="70"/>
        <v>3</v>
      </c>
      <c r="U352" s="10">
        <f t="shared" si="71"/>
        <v>1</v>
      </c>
      <c r="V352" s="485" t="str">
        <f>IF(M352=M353,"Dopiš SN","")</f>
        <v/>
      </c>
    </row>
    <row r="353" spans="1:22" ht="15.75" thickBot="1" x14ac:dyDescent="0.3">
      <c r="A353" s="9">
        <f t="shared" si="72"/>
        <v>22</v>
      </c>
      <c r="B353" s="9">
        <f>B352</f>
        <v>176</v>
      </c>
      <c r="C353" s="487"/>
      <c r="D353" s="489"/>
      <c r="E353" s="9" t="str">
        <f>IFERROR(VLOOKUP(B353,rozpis_tisk!$A$3:$C$202,3,0),"")</f>
        <v>Flyers Hockey team</v>
      </c>
      <c r="F353" s="9" t="s">
        <v>55</v>
      </c>
      <c r="G353" s="36">
        <v>1</v>
      </c>
      <c r="H353" s="452">
        <v>0</v>
      </c>
      <c r="I353" s="452">
        <v>1</v>
      </c>
      <c r="J353" s="452">
        <v>2</v>
      </c>
      <c r="K353" s="452"/>
      <c r="M353" s="10">
        <f t="shared" si="67"/>
        <v>3</v>
      </c>
      <c r="N353" s="10">
        <f>IF(AND(M353&gt;M352,K353=0),1,0)</f>
        <v>0</v>
      </c>
      <c r="O353" s="10">
        <f t="shared" si="68"/>
        <v>0</v>
      </c>
      <c r="P353" s="10">
        <f>K352</f>
        <v>0</v>
      </c>
      <c r="Q353" s="10">
        <f>IF(AND(M353&lt;M352,N353=0,K352=0),1,0)</f>
        <v>1</v>
      </c>
      <c r="R353" s="10">
        <f t="shared" si="69"/>
        <v>3</v>
      </c>
      <c r="S353" s="10">
        <f>M352</f>
        <v>4</v>
      </c>
      <c r="T353" s="10">
        <f t="shared" si="70"/>
        <v>0</v>
      </c>
      <c r="U353" s="10">
        <f t="shared" si="71"/>
        <v>-1</v>
      </c>
      <c r="V353" s="485"/>
    </row>
    <row r="354" spans="1:22" ht="15.75" hidden="1" x14ac:dyDescent="0.25">
      <c r="A354" s="9">
        <f t="shared" si="72"/>
        <v>22</v>
      </c>
      <c r="B354" s="13">
        <v>177</v>
      </c>
      <c r="C354" s="486" t="str">
        <f>IFERROR(VLOOKUP(B354,rozpis_tisk!$A$2:$C$178,2,0),"")</f>
        <v/>
      </c>
      <c r="D354" s="488" t="str">
        <f>IFERROR(VLOOKUP(B354,rozpis_tisk!$A$2:$C$178,3,0),"")</f>
        <v/>
      </c>
      <c r="E354" s="13">
        <f>IFERROR(VLOOKUP(B354,rozpis_tisk!$A$3:$C$202,2,0),"")</f>
        <v>0</v>
      </c>
      <c r="F354" s="26" t="s">
        <v>54</v>
      </c>
      <c r="G354" s="21"/>
      <c r="M354" s="10">
        <f t="shared" si="67"/>
        <v>0</v>
      </c>
      <c r="N354" s="10">
        <f>IF(AND(M354&gt;M355,K354=0),1,0)</f>
        <v>0</v>
      </c>
      <c r="O354" s="10">
        <f t="shared" si="68"/>
        <v>0</v>
      </c>
      <c r="P354" s="10">
        <f>K355</f>
        <v>0</v>
      </c>
      <c r="Q354" s="10">
        <f>IF(AND(M354&lt;M355,P354=0,K354=0),1,0)</f>
        <v>0</v>
      </c>
      <c r="R354" s="10">
        <f t="shared" si="69"/>
        <v>0</v>
      </c>
      <c r="S354" s="10">
        <f>M355</f>
        <v>0</v>
      </c>
      <c r="T354" s="10">
        <f t="shared" si="70"/>
        <v>0</v>
      </c>
      <c r="U354" s="10">
        <f t="shared" si="71"/>
        <v>0</v>
      </c>
      <c r="V354" s="485" t="str">
        <f>IF(M354=M355,"Dopiš SN","")</f>
        <v>Dopiš SN</v>
      </c>
    </row>
    <row r="355" spans="1:22" ht="15.75" hidden="1" thickBot="1" x14ac:dyDescent="0.3">
      <c r="A355" s="9">
        <f t="shared" si="72"/>
        <v>22</v>
      </c>
      <c r="B355" s="9">
        <f>B354</f>
        <v>177</v>
      </c>
      <c r="C355" s="487"/>
      <c r="D355" s="489"/>
      <c r="E355" s="9">
        <f>IFERROR(VLOOKUP(B355,rozpis_tisk!$A$3:$C$202,3,0),"")</f>
        <v>0</v>
      </c>
      <c r="F355" s="9" t="s">
        <v>55</v>
      </c>
      <c r="G355" s="9"/>
      <c r="M355" s="10">
        <f t="shared" si="67"/>
        <v>0</v>
      </c>
      <c r="N355" s="10">
        <f>IF(AND(M355&gt;M354,K355=0),1,0)</f>
        <v>0</v>
      </c>
      <c r="O355" s="10">
        <f t="shared" si="68"/>
        <v>0</v>
      </c>
      <c r="P355" s="10">
        <f>K354</f>
        <v>0</v>
      </c>
      <c r="Q355" s="10">
        <f>IF(AND(M355&lt;M354,N355=0,K354=0),1,0)</f>
        <v>0</v>
      </c>
      <c r="R355" s="10">
        <f t="shared" si="69"/>
        <v>0</v>
      </c>
      <c r="S355" s="10">
        <f>M354</f>
        <v>0</v>
      </c>
      <c r="T355" s="10">
        <f t="shared" si="70"/>
        <v>0</v>
      </c>
      <c r="U355" s="10">
        <f t="shared" si="71"/>
        <v>0</v>
      </c>
      <c r="V355" s="485"/>
    </row>
    <row r="356" spans="1:22" ht="15.75" hidden="1" x14ac:dyDescent="0.25">
      <c r="A356" s="9">
        <f t="shared" si="72"/>
        <v>22</v>
      </c>
      <c r="B356" s="13">
        <v>178</v>
      </c>
      <c r="C356" s="486" t="str">
        <f>IFERROR(VLOOKUP(B356,rozpis_tisk!$A$2:$C$178,2,0),"")</f>
        <v/>
      </c>
      <c r="D356" s="488" t="str">
        <f>IFERROR(VLOOKUP(B356,rozpis_tisk!$A$2:$C$178,3,0),"")</f>
        <v/>
      </c>
      <c r="E356" s="13">
        <f>IFERROR(VLOOKUP(B356,rozpis_tisk!$A$3:$C$202,2,0),"")</f>
        <v>0</v>
      </c>
      <c r="F356" s="26" t="s">
        <v>54</v>
      </c>
      <c r="G356" s="21"/>
      <c r="M356" s="10">
        <f t="shared" si="67"/>
        <v>0</v>
      </c>
      <c r="N356" s="10">
        <f>IF(AND(M356&gt;M357,K356=0),1,0)</f>
        <v>0</v>
      </c>
      <c r="O356" s="10">
        <f t="shared" si="68"/>
        <v>0</v>
      </c>
      <c r="P356" s="10">
        <f>K357</f>
        <v>0</v>
      </c>
      <c r="Q356" s="10">
        <f>IF(AND(M356&lt;M357,P356=0,K356=0),1,0)</f>
        <v>0</v>
      </c>
      <c r="R356" s="10">
        <f t="shared" si="69"/>
        <v>0</v>
      </c>
      <c r="S356" s="10">
        <f>M357</f>
        <v>0</v>
      </c>
      <c r="T356" s="10">
        <f t="shared" si="70"/>
        <v>0</v>
      </c>
      <c r="U356" s="10">
        <f t="shared" si="71"/>
        <v>0</v>
      </c>
      <c r="V356" s="485" t="str">
        <f>IF(M356=M357,"Dopiš SN","")</f>
        <v>Dopiš SN</v>
      </c>
    </row>
    <row r="357" spans="1:22" ht="15.75" hidden="1" thickBot="1" x14ac:dyDescent="0.3">
      <c r="A357" s="9">
        <f t="shared" si="72"/>
        <v>22</v>
      </c>
      <c r="B357" s="9">
        <f>B356</f>
        <v>178</v>
      </c>
      <c r="C357" s="487"/>
      <c r="D357" s="489"/>
      <c r="E357" s="9">
        <f>IFERROR(VLOOKUP(B357,rozpis_tisk!$A$3:$C$202,3,0),"")</f>
        <v>0</v>
      </c>
      <c r="F357" s="9" t="s">
        <v>55</v>
      </c>
      <c r="G357" s="9"/>
      <c r="M357" s="10">
        <f t="shared" si="67"/>
        <v>0</v>
      </c>
      <c r="N357" s="10">
        <f>IF(AND(M357&gt;M356,K357=0),1,0)</f>
        <v>0</v>
      </c>
      <c r="O357" s="10">
        <f t="shared" si="68"/>
        <v>0</v>
      </c>
      <c r="P357" s="10">
        <f>K356</f>
        <v>0</v>
      </c>
      <c r="Q357" s="10">
        <f>IF(AND(M357&lt;M356,N357=0,K356=0),1,0)</f>
        <v>0</v>
      </c>
      <c r="R357" s="10">
        <f t="shared" si="69"/>
        <v>0</v>
      </c>
      <c r="S357" s="10">
        <f>M356</f>
        <v>0</v>
      </c>
      <c r="T357" s="10">
        <f t="shared" si="70"/>
        <v>0</v>
      </c>
      <c r="U357" s="10">
        <f t="shared" si="71"/>
        <v>0</v>
      </c>
      <c r="V357" s="485"/>
    </row>
    <row r="358" spans="1:22" ht="15.75" hidden="1" x14ac:dyDescent="0.25">
      <c r="A358" s="9">
        <f t="shared" si="72"/>
        <v>22</v>
      </c>
      <c r="B358" s="13">
        <v>179</v>
      </c>
      <c r="C358" s="486" t="str">
        <f>IFERROR(VLOOKUP(B358,rozpis_tisk!$A$2:$C$178,2,0),"")</f>
        <v/>
      </c>
      <c r="D358" s="488" t="str">
        <f>IFERROR(VLOOKUP(B358,rozpis_tisk!$A$2:$C$178,3,0),"")</f>
        <v/>
      </c>
      <c r="E358" s="13">
        <f>IFERROR(VLOOKUP(B358,rozpis_tisk!$A$3:$C$202,2,0),"")</f>
        <v>0</v>
      </c>
      <c r="F358" s="26" t="s">
        <v>54</v>
      </c>
      <c r="G358" s="21"/>
      <c r="M358" s="10">
        <f t="shared" si="67"/>
        <v>0</v>
      </c>
      <c r="N358" s="10">
        <f>IF(AND(M358&gt;M359,K358=0),1,0)</f>
        <v>0</v>
      </c>
      <c r="O358" s="10">
        <f t="shared" si="68"/>
        <v>0</v>
      </c>
      <c r="P358" s="10">
        <f>K359</f>
        <v>0</v>
      </c>
      <c r="Q358" s="10">
        <f>IF(AND(M358&lt;M359,P358=0,K358=0),1,0)</f>
        <v>0</v>
      </c>
      <c r="R358" s="10">
        <f t="shared" si="69"/>
        <v>0</v>
      </c>
      <c r="S358" s="10">
        <f>M359</f>
        <v>0</v>
      </c>
      <c r="T358" s="10">
        <f t="shared" si="70"/>
        <v>0</v>
      </c>
      <c r="U358" s="10">
        <f t="shared" si="71"/>
        <v>0</v>
      </c>
      <c r="V358" s="485" t="str">
        <f>IF(M358=M359,"Dopiš SN","")</f>
        <v>Dopiš SN</v>
      </c>
    </row>
    <row r="359" spans="1:22" ht="15.75" hidden="1" thickBot="1" x14ac:dyDescent="0.3">
      <c r="A359" s="9">
        <f t="shared" si="72"/>
        <v>22</v>
      </c>
      <c r="B359" s="9">
        <f>B358</f>
        <v>179</v>
      </c>
      <c r="C359" s="487"/>
      <c r="D359" s="489"/>
      <c r="E359" s="9">
        <f>IFERROR(VLOOKUP(B359,rozpis_tisk!$A$3:$C$202,3,0),"")</f>
        <v>0</v>
      </c>
      <c r="F359" s="9" t="s">
        <v>55</v>
      </c>
      <c r="G359" s="9"/>
      <c r="M359" s="10">
        <f t="shared" si="67"/>
        <v>0</v>
      </c>
      <c r="N359" s="10">
        <f>IF(AND(M359&gt;M358,K359=0),1,0)</f>
        <v>0</v>
      </c>
      <c r="O359" s="10">
        <f t="shared" si="68"/>
        <v>0</v>
      </c>
      <c r="P359" s="10">
        <f>K358</f>
        <v>0</v>
      </c>
      <c r="Q359" s="10">
        <f>IF(AND(M359&lt;M358,N359=0,K358=0),1,0)</f>
        <v>0</v>
      </c>
      <c r="R359" s="10">
        <f t="shared" si="69"/>
        <v>0</v>
      </c>
      <c r="S359" s="10">
        <f>M358</f>
        <v>0</v>
      </c>
      <c r="T359" s="10">
        <f t="shared" si="70"/>
        <v>0</v>
      </c>
      <c r="U359" s="10">
        <f t="shared" si="71"/>
        <v>0</v>
      </c>
      <c r="V359" s="485"/>
    </row>
    <row r="360" spans="1:22" ht="15.75" hidden="1" x14ac:dyDescent="0.25">
      <c r="A360" s="9">
        <f t="shared" si="72"/>
        <v>22</v>
      </c>
      <c r="B360" s="13">
        <v>180</v>
      </c>
      <c r="C360" s="486" t="str">
        <f>IFERROR(VLOOKUP(B360,rozpis_tisk!$A$2:$C$178,2,0),"")</f>
        <v/>
      </c>
      <c r="D360" s="488" t="str">
        <f>IFERROR(VLOOKUP(B360,rozpis_tisk!$A$2:$C$178,3,0),"")</f>
        <v/>
      </c>
      <c r="E360" s="13">
        <f>IFERROR(VLOOKUP(B360,rozpis_tisk!$A$3:$C$202,2,0),"")</f>
        <v>0</v>
      </c>
      <c r="F360" s="26" t="s">
        <v>54</v>
      </c>
      <c r="G360" s="21"/>
      <c r="M360" s="10">
        <f t="shared" si="67"/>
        <v>0</v>
      </c>
      <c r="N360" s="10">
        <f>IF(AND(M360&gt;M361,K360=0),1,0)</f>
        <v>0</v>
      </c>
      <c r="O360" s="10">
        <f t="shared" si="68"/>
        <v>0</v>
      </c>
      <c r="P360" s="10">
        <f>K361</f>
        <v>0</v>
      </c>
      <c r="Q360" s="10">
        <f>IF(AND(M360&lt;M361,P360=0,K360=0),1,0)</f>
        <v>0</v>
      </c>
      <c r="R360" s="10">
        <f t="shared" si="69"/>
        <v>0</v>
      </c>
      <c r="S360" s="10">
        <f>M361</f>
        <v>0</v>
      </c>
      <c r="T360" s="10">
        <f t="shared" si="70"/>
        <v>0</v>
      </c>
      <c r="U360" s="10">
        <f t="shared" si="71"/>
        <v>0</v>
      </c>
      <c r="V360" s="485" t="str">
        <f>IF(M360=M361,"Dopiš SN","")</f>
        <v>Dopiš SN</v>
      </c>
    </row>
    <row r="361" spans="1:22" ht="15.75" hidden="1" thickBot="1" x14ac:dyDescent="0.3">
      <c r="A361" s="9">
        <f t="shared" si="72"/>
        <v>22</v>
      </c>
      <c r="B361" s="9">
        <f>B360</f>
        <v>180</v>
      </c>
      <c r="C361" s="487"/>
      <c r="D361" s="489"/>
      <c r="E361" s="9">
        <f>IFERROR(VLOOKUP(B361,rozpis_tisk!$A$3:$C$202,3,0),"")</f>
        <v>0</v>
      </c>
      <c r="F361" s="9" t="s">
        <v>55</v>
      </c>
      <c r="G361" s="9"/>
      <c r="M361" s="10">
        <f t="shared" si="67"/>
        <v>0</v>
      </c>
      <c r="N361" s="10">
        <f>IF(AND(M361&gt;M360,K361=0),1,0)</f>
        <v>0</v>
      </c>
      <c r="O361" s="10">
        <f t="shared" si="68"/>
        <v>0</v>
      </c>
      <c r="P361" s="10">
        <f>K360</f>
        <v>0</v>
      </c>
      <c r="Q361" s="10">
        <f>IF(AND(M361&lt;M360,N361=0,K360=0),1,0)</f>
        <v>0</v>
      </c>
      <c r="R361" s="10">
        <f t="shared" si="69"/>
        <v>0</v>
      </c>
      <c r="S361" s="10">
        <f>M360</f>
        <v>0</v>
      </c>
      <c r="T361" s="10">
        <f t="shared" si="70"/>
        <v>0</v>
      </c>
      <c r="U361" s="10">
        <f t="shared" si="71"/>
        <v>0</v>
      </c>
      <c r="V361" s="485"/>
    </row>
    <row r="362" spans="1:22" ht="15.75" hidden="1" x14ac:dyDescent="0.25">
      <c r="A362" s="9">
        <v>21</v>
      </c>
      <c r="B362" s="13">
        <v>181</v>
      </c>
      <c r="C362" s="486" t="str">
        <f>IFERROR(VLOOKUP(B362,rozpis_tisk!$A$2:$C$178,2,0),"")</f>
        <v/>
      </c>
      <c r="D362" s="488" t="str">
        <f>IFERROR(VLOOKUP(B362,rozpis_tisk!$A$2:$C$178,3,0),"")</f>
        <v/>
      </c>
      <c r="E362" s="13">
        <f>IFERROR(VLOOKUP(B362,rozpis_tisk!$A$3:$C$202,2,0),"")</f>
        <v>0</v>
      </c>
      <c r="F362" s="26" t="s">
        <v>54</v>
      </c>
      <c r="G362" s="21"/>
      <c r="M362" s="10">
        <f t="shared" si="67"/>
        <v>0</v>
      </c>
      <c r="N362" s="10">
        <f>IF(AND(M362&gt;M363,K362=0),1,0)</f>
        <v>0</v>
      </c>
      <c r="O362" s="10">
        <f t="shared" si="68"/>
        <v>0</v>
      </c>
      <c r="P362" s="10">
        <f>K363</f>
        <v>0</v>
      </c>
      <c r="Q362" s="10">
        <f>IF(AND(M362&lt;M363,P362=0,K362=0),1,0)</f>
        <v>0</v>
      </c>
      <c r="R362" s="10">
        <f t="shared" si="69"/>
        <v>0</v>
      </c>
      <c r="S362" s="10">
        <f>M363</f>
        <v>0</v>
      </c>
      <c r="T362" s="10">
        <f t="shared" si="70"/>
        <v>0</v>
      </c>
      <c r="U362" s="10">
        <f t="shared" si="71"/>
        <v>0</v>
      </c>
      <c r="V362" s="485" t="str">
        <f>IF(M362=M363,"Dopiš SN","")</f>
        <v>Dopiš SN</v>
      </c>
    </row>
    <row r="363" spans="1:22" ht="15.75" hidden="1" thickBot="1" x14ac:dyDescent="0.3">
      <c r="A363" s="9">
        <f t="shared" si="72"/>
        <v>21</v>
      </c>
      <c r="B363" s="9">
        <f>B362</f>
        <v>181</v>
      </c>
      <c r="C363" s="487"/>
      <c r="D363" s="489"/>
      <c r="E363" s="9">
        <f>IFERROR(VLOOKUP(B363,rozpis_tisk!$A$3:$C$202,3,0),"")</f>
        <v>0</v>
      </c>
      <c r="F363" s="9" t="s">
        <v>55</v>
      </c>
      <c r="G363" s="9"/>
      <c r="M363" s="10">
        <f t="shared" si="67"/>
        <v>0</v>
      </c>
      <c r="N363" s="10">
        <f>IF(AND(M363&gt;M362,K363=0),1,0)</f>
        <v>0</v>
      </c>
      <c r="O363" s="10">
        <f t="shared" si="68"/>
        <v>0</v>
      </c>
      <c r="P363" s="10">
        <f>K362</f>
        <v>0</v>
      </c>
      <c r="Q363" s="10">
        <f>IF(AND(M363&lt;M362,N363=0,K362=0),1,0)</f>
        <v>0</v>
      </c>
      <c r="R363" s="10">
        <f t="shared" si="69"/>
        <v>0</v>
      </c>
      <c r="S363" s="10">
        <f>M362</f>
        <v>0</v>
      </c>
      <c r="T363" s="10">
        <f t="shared" si="70"/>
        <v>0</v>
      </c>
      <c r="U363" s="10">
        <f t="shared" si="71"/>
        <v>0</v>
      </c>
      <c r="V363" s="485"/>
    </row>
    <row r="364" spans="1:22" ht="15.75" hidden="1" x14ac:dyDescent="0.25">
      <c r="A364" s="9">
        <f t="shared" si="72"/>
        <v>21</v>
      </c>
      <c r="B364" s="13">
        <v>182</v>
      </c>
      <c r="C364" s="486" t="str">
        <f>IFERROR(VLOOKUP(B364,rozpis_tisk!$A$2:$C$178,2,0),"")</f>
        <v/>
      </c>
      <c r="D364" s="488" t="str">
        <f>IFERROR(VLOOKUP(B364,rozpis_tisk!$A$2:$C$178,3,0),"")</f>
        <v/>
      </c>
      <c r="E364" s="13">
        <f>IFERROR(VLOOKUP(B364,rozpis_tisk!$A$3:$C$202,2,0),"")</f>
        <v>0</v>
      </c>
      <c r="F364" s="26" t="s">
        <v>54</v>
      </c>
      <c r="G364" s="21"/>
      <c r="M364" s="10">
        <f t="shared" si="67"/>
        <v>0</v>
      </c>
      <c r="N364" s="10">
        <f>IF(AND(M364&gt;M365,K364=0),1,0)</f>
        <v>0</v>
      </c>
      <c r="O364" s="10">
        <f t="shared" si="68"/>
        <v>0</v>
      </c>
      <c r="P364" s="10">
        <f>K365</f>
        <v>0</v>
      </c>
      <c r="Q364" s="10">
        <f>IF(AND(M364&lt;M365,P364=0,K364=0),1,0)</f>
        <v>0</v>
      </c>
      <c r="R364" s="10">
        <f t="shared" si="69"/>
        <v>0</v>
      </c>
      <c r="S364" s="10">
        <f>M365</f>
        <v>0</v>
      </c>
      <c r="T364" s="10">
        <f t="shared" si="70"/>
        <v>0</v>
      </c>
      <c r="U364" s="10">
        <f t="shared" si="71"/>
        <v>0</v>
      </c>
      <c r="V364" s="485" t="str">
        <f>IF(M364=M365,"Dopiš SN","")</f>
        <v>Dopiš SN</v>
      </c>
    </row>
    <row r="365" spans="1:22" ht="15.75" hidden="1" thickBot="1" x14ac:dyDescent="0.3">
      <c r="A365" s="9">
        <f t="shared" si="72"/>
        <v>21</v>
      </c>
      <c r="B365" s="9">
        <f>B364</f>
        <v>182</v>
      </c>
      <c r="C365" s="487"/>
      <c r="D365" s="489"/>
      <c r="E365" s="9">
        <f>IFERROR(VLOOKUP(B365,rozpis_tisk!$A$3:$C$202,3,0),"")</f>
        <v>0</v>
      </c>
      <c r="F365" s="9" t="s">
        <v>55</v>
      </c>
      <c r="G365" s="9"/>
      <c r="M365" s="10">
        <f t="shared" si="67"/>
        <v>0</v>
      </c>
      <c r="N365" s="10">
        <f>IF(AND(M365&gt;M364,K365=0),1,0)</f>
        <v>0</v>
      </c>
      <c r="O365" s="10">
        <f t="shared" si="68"/>
        <v>0</v>
      </c>
      <c r="P365" s="10">
        <f>K364</f>
        <v>0</v>
      </c>
      <c r="Q365" s="10">
        <f>IF(AND(M365&lt;M364,N365=0,K364=0),1,0)</f>
        <v>0</v>
      </c>
      <c r="R365" s="10">
        <f t="shared" si="69"/>
        <v>0</v>
      </c>
      <c r="S365" s="10">
        <f>M364</f>
        <v>0</v>
      </c>
      <c r="T365" s="10">
        <f t="shared" si="70"/>
        <v>0</v>
      </c>
      <c r="U365" s="10">
        <f t="shared" si="71"/>
        <v>0</v>
      </c>
      <c r="V365" s="485"/>
    </row>
    <row r="366" spans="1:22" ht="15.75" hidden="1" x14ac:dyDescent="0.25">
      <c r="A366" s="9">
        <f t="shared" si="72"/>
        <v>21</v>
      </c>
      <c r="B366" s="13">
        <v>183</v>
      </c>
      <c r="C366" s="486" t="str">
        <f>IFERROR(VLOOKUP(B366,rozpis_tisk!$A$2:$C$178,2,0),"")</f>
        <v/>
      </c>
      <c r="D366" s="488" t="str">
        <f>IFERROR(VLOOKUP(B366,rozpis_tisk!$A$2:$C$178,3,0),"")</f>
        <v/>
      </c>
      <c r="E366" s="13">
        <f>IFERROR(VLOOKUP(B366,rozpis_tisk!$A$3:$C$202,2,0),"")</f>
        <v>0</v>
      </c>
      <c r="F366" s="26" t="s">
        <v>54</v>
      </c>
      <c r="G366" s="21"/>
      <c r="M366" s="10">
        <f t="shared" si="67"/>
        <v>0</v>
      </c>
      <c r="N366" s="10">
        <f>IF(AND(M366&gt;M367,K366=0),1,0)</f>
        <v>0</v>
      </c>
      <c r="O366" s="10">
        <f t="shared" si="68"/>
        <v>0</v>
      </c>
      <c r="P366" s="10">
        <f>K367</f>
        <v>0</v>
      </c>
      <c r="Q366" s="10">
        <f>IF(AND(M366&lt;M367,P366=0,K366=0),1,0)</f>
        <v>0</v>
      </c>
      <c r="R366" s="10">
        <f t="shared" si="69"/>
        <v>0</v>
      </c>
      <c r="S366" s="10">
        <f>M367</f>
        <v>0</v>
      </c>
      <c r="T366" s="10">
        <f t="shared" si="70"/>
        <v>0</v>
      </c>
      <c r="U366" s="10">
        <f t="shared" si="71"/>
        <v>0</v>
      </c>
      <c r="V366" s="485" t="str">
        <f>IF(M366=M367,"Dopiš SN","")</f>
        <v>Dopiš SN</v>
      </c>
    </row>
    <row r="367" spans="1:22" ht="15.75" hidden="1" thickBot="1" x14ac:dyDescent="0.3">
      <c r="A367" s="9">
        <f t="shared" si="72"/>
        <v>21</v>
      </c>
      <c r="B367" s="9">
        <f>B366</f>
        <v>183</v>
      </c>
      <c r="C367" s="487"/>
      <c r="D367" s="489"/>
      <c r="E367" s="9">
        <f>IFERROR(VLOOKUP(B367,rozpis_tisk!$A$3:$C$202,3,0),"")</f>
        <v>0</v>
      </c>
      <c r="F367" s="9" t="s">
        <v>55</v>
      </c>
      <c r="G367" s="9"/>
      <c r="M367" s="10">
        <f t="shared" si="67"/>
        <v>0</v>
      </c>
      <c r="N367" s="10">
        <f>IF(AND(M367&gt;M366,K367=0),1,0)</f>
        <v>0</v>
      </c>
      <c r="O367" s="10">
        <f t="shared" si="68"/>
        <v>0</v>
      </c>
      <c r="P367" s="10">
        <f>K366</f>
        <v>0</v>
      </c>
      <c r="Q367" s="10">
        <f>IF(AND(M367&lt;M366,N367=0,K366=0),1,0)</f>
        <v>0</v>
      </c>
      <c r="R367" s="10">
        <f t="shared" si="69"/>
        <v>0</v>
      </c>
      <c r="S367" s="10">
        <f>M366</f>
        <v>0</v>
      </c>
      <c r="T367" s="10">
        <f t="shared" si="70"/>
        <v>0</v>
      </c>
      <c r="U367" s="10">
        <f t="shared" si="71"/>
        <v>0</v>
      </c>
      <c r="V367" s="485"/>
    </row>
    <row r="368" spans="1:22" ht="15.75" hidden="1" x14ac:dyDescent="0.25">
      <c r="A368" s="9">
        <f t="shared" si="72"/>
        <v>21</v>
      </c>
      <c r="B368" s="13">
        <v>184</v>
      </c>
      <c r="C368" s="486" t="str">
        <f>IFERROR(VLOOKUP(B368,rozpis_tisk!$A$2:$C$178,2,0),"")</f>
        <v/>
      </c>
      <c r="D368" s="488" t="str">
        <f>IFERROR(VLOOKUP(B368,rozpis_tisk!$A$2:$C$178,3,0),"")</f>
        <v/>
      </c>
      <c r="E368" s="13">
        <f>IFERROR(VLOOKUP(B368,rozpis_tisk!$A$3:$C$202,2,0),"")</f>
        <v>0</v>
      </c>
      <c r="F368" s="26" t="s">
        <v>54</v>
      </c>
      <c r="G368" s="21"/>
      <c r="M368" s="10">
        <f t="shared" si="67"/>
        <v>0</v>
      </c>
      <c r="N368" s="10">
        <f>IF(AND(M368&gt;M369,K368=0),1,0)</f>
        <v>0</v>
      </c>
      <c r="O368" s="10">
        <f t="shared" si="68"/>
        <v>0</v>
      </c>
      <c r="P368" s="10">
        <f>K369</f>
        <v>0</v>
      </c>
      <c r="Q368" s="10">
        <f>IF(AND(M368&lt;M369,P368=0,K368=0),1,0)</f>
        <v>0</v>
      </c>
      <c r="R368" s="10">
        <f t="shared" si="69"/>
        <v>0</v>
      </c>
      <c r="S368" s="10">
        <f>M369</f>
        <v>0</v>
      </c>
      <c r="T368" s="10">
        <f t="shared" si="70"/>
        <v>0</v>
      </c>
      <c r="U368" s="10">
        <f t="shared" si="71"/>
        <v>0</v>
      </c>
      <c r="V368" s="485" t="str">
        <f>IF(M368=M369,"Dopiš SN","")</f>
        <v>Dopiš SN</v>
      </c>
    </row>
    <row r="369" spans="1:22" ht="15.75" hidden="1" thickBot="1" x14ac:dyDescent="0.3">
      <c r="A369" s="9">
        <f t="shared" si="72"/>
        <v>21</v>
      </c>
      <c r="B369" s="9">
        <f>B368</f>
        <v>184</v>
      </c>
      <c r="C369" s="487"/>
      <c r="D369" s="489"/>
      <c r="E369" s="9">
        <f>IFERROR(VLOOKUP(B369,rozpis_tisk!$A$3:$C$202,3,0),"")</f>
        <v>0</v>
      </c>
      <c r="F369" s="9" t="s">
        <v>55</v>
      </c>
      <c r="G369" s="9"/>
      <c r="M369" s="10">
        <f t="shared" si="67"/>
        <v>0</v>
      </c>
      <c r="N369" s="10">
        <f>IF(AND(M369&gt;M368,K369=0),1,0)</f>
        <v>0</v>
      </c>
      <c r="O369" s="10">
        <f t="shared" si="68"/>
        <v>0</v>
      </c>
      <c r="P369" s="10">
        <f>K368</f>
        <v>0</v>
      </c>
      <c r="Q369" s="10">
        <f>IF(AND(M369&lt;M368,N369=0,K368=0),1,0)</f>
        <v>0</v>
      </c>
      <c r="R369" s="10">
        <f t="shared" si="69"/>
        <v>0</v>
      </c>
      <c r="S369" s="10">
        <f>M368</f>
        <v>0</v>
      </c>
      <c r="T369" s="10">
        <f t="shared" si="70"/>
        <v>0</v>
      </c>
      <c r="U369" s="10">
        <f t="shared" si="71"/>
        <v>0</v>
      </c>
      <c r="V369" s="485"/>
    </row>
    <row r="370" spans="1:22" ht="15.75" hidden="1" x14ac:dyDescent="0.25">
      <c r="A370" s="9">
        <f t="shared" si="72"/>
        <v>21</v>
      </c>
      <c r="B370" s="13">
        <v>185</v>
      </c>
      <c r="C370" s="486" t="str">
        <f>IFERROR(VLOOKUP(B370,rozpis_tisk!$A$2:$C$178,2,0),"")</f>
        <v/>
      </c>
      <c r="D370" s="488" t="str">
        <f>IFERROR(VLOOKUP(B370,rozpis_tisk!$A$2:$C$178,3,0),"")</f>
        <v/>
      </c>
      <c r="E370" s="13">
        <f>IFERROR(VLOOKUP(B370,rozpis_tisk!$A$3:$C$202,2,0),"")</f>
        <v>0</v>
      </c>
      <c r="F370" s="26" t="s">
        <v>54</v>
      </c>
      <c r="G370" s="21"/>
      <c r="M370" s="10">
        <f t="shared" si="67"/>
        <v>0</v>
      </c>
      <c r="N370" s="10">
        <f>IF(AND(M370&gt;M371,K370=0),1,0)</f>
        <v>0</v>
      </c>
      <c r="O370" s="10">
        <f t="shared" si="68"/>
        <v>0</v>
      </c>
      <c r="P370" s="10">
        <f>K371</f>
        <v>0</v>
      </c>
      <c r="Q370" s="10">
        <f>IF(AND(M370&lt;M371,P370=0,K370=0),1,0)</f>
        <v>0</v>
      </c>
      <c r="R370" s="10">
        <f t="shared" si="69"/>
        <v>0</v>
      </c>
      <c r="S370" s="10">
        <f>M371</f>
        <v>0</v>
      </c>
      <c r="T370" s="10">
        <f t="shared" si="70"/>
        <v>0</v>
      </c>
      <c r="U370" s="10">
        <f t="shared" si="71"/>
        <v>0</v>
      </c>
      <c r="V370" s="485" t="str">
        <f>IF(M370=M371,"Dopiš SN","")</f>
        <v>Dopiš SN</v>
      </c>
    </row>
    <row r="371" spans="1:22" ht="15.75" hidden="1" thickBot="1" x14ac:dyDescent="0.3">
      <c r="A371" s="9">
        <f t="shared" si="72"/>
        <v>21</v>
      </c>
      <c r="B371" s="9">
        <f>B370</f>
        <v>185</v>
      </c>
      <c r="C371" s="487"/>
      <c r="D371" s="489"/>
      <c r="E371" s="9">
        <f>IFERROR(VLOOKUP(B371,rozpis_tisk!$A$3:$C$202,3,0),"")</f>
        <v>0</v>
      </c>
      <c r="F371" s="9" t="s">
        <v>55</v>
      </c>
      <c r="G371" s="9"/>
      <c r="M371" s="10">
        <f t="shared" si="67"/>
        <v>0</v>
      </c>
      <c r="N371" s="10">
        <f>IF(AND(M371&gt;M370,K371=0),1,0)</f>
        <v>0</v>
      </c>
      <c r="O371" s="10">
        <f t="shared" si="68"/>
        <v>0</v>
      </c>
      <c r="P371" s="10">
        <f>K370</f>
        <v>0</v>
      </c>
      <c r="Q371" s="10">
        <f>IF(AND(M371&lt;M370,N371=0,K370=0),1,0)</f>
        <v>0</v>
      </c>
      <c r="R371" s="10">
        <f t="shared" si="69"/>
        <v>0</v>
      </c>
      <c r="S371" s="10">
        <f>M370</f>
        <v>0</v>
      </c>
      <c r="T371" s="10">
        <f t="shared" si="70"/>
        <v>0</v>
      </c>
      <c r="U371" s="10">
        <f t="shared" si="71"/>
        <v>0</v>
      </c>
      <c r="V371" s="485"/>
    </row>
    <row r="372" spans="1:22" ht="15.75" hidden="1" x14ac:dyDescent="0.25">
      <c r="A372" s="9">
        <f t="shared" si="72"/>
        <v>21</v>
      </c>
      <c r="B372" s="13">
        <v>186</v>
      </c>
      <c r="C372" s="486" t="str">
        <f>IFERROR(VLOOKUP(B372,rozpis_tisk!$A$2:$C$178,2,0),"")</f>
        <v/>
      </c>
      <c r="D372" s="488" t="str">
        <f>IFERROR(VLOOKUP(B372,rozpis_tisk!$A$2:$C$178,3,0),"")</f>
        <v/>
      </c>
      <c r="E372" s="13">
        <f>IFERROR(VLOOKUP(B372,rozpis_tisk!$A$3:$C$202,2,0),"")</f>
        <v>0</v>
      </c>
      <c r="F372" s="26" t="s">
        <v>54</v>
      </c>
      <c r="G372" s="21"/>
      <c r="M372" s="10">
        <f t="shared" si="67"/>
        <v>0</v>
      </c>
      <c r="N372" s="10">
        <f>IF(AND(M372&gt;M373,K372=0),1,0)</f>
        <v>0</v>
      </c>
      <c r="O372" s="10">
        <f t="shared" si="68"/>
        <v>0</v>
      </c>
      <c r="P372" s="10">
        <f>K373</f>
        <v>0</v>
      </c>
      <c r="Q372" s="10">
        <f>IF(AND(M372&lt;M373,P372=0,K372=0),1,0)</f>
        <v>0</v>
      </c>
      <c r="R372" s="10">
        <f t="shared" si="69"/>
        <v>0</v>
      </c>
      <c r="S372" s="10">
        <f>M373</f>
        <v>0</v>
      </c>
      <c r="T372" s="10">
        <f t="shared" si="70"/>
        <v>0</v>
      </c>
      <c r="U372" s="10">
        <f t="shared" si="71"/>
        <v>0</v>
      </c>
      <c r="V372" s="485" t="str">
        <f>IF(M372=M373,"Dopiš SN","")</f>
        <v>Dopiš SN</v>
      </c>
    </row>
    <row r="373" spans="1:22" hidden="1" x14ac:dyDescent="0.25">
      <c r="A373" s="9">
        <f t="shared" si="72"/>
        <v>21</v>
      </c>
      <c r="B373" s="9">
        <f>B372</f>
        <v>186</v>
      </c>
      <c r="C373" s="490"/>
      <c r="D373" s="491"/>
      <c r="E373" s="9">
        <f>IFERROR(VLOOKUP(B373,rozpis_tisk!$A$3:$C$202,3,0),"")</f>
        <v>0</v>
      </c>
      <c r="F373" s="9" t="s">
        <v>55</v>
      </c>
      <c r="G373" s="9"/>
      <c r="M373" s="10">
        <f t="shared" si="67"/>
        <v>0</v>
      </c>
      <c r="N373" s="10">
        <f>IF(AND(M373&gt;M372,K373=0),1,0)</f>
        <v>0</v>
      </c>
      <c r="O373" s="10">
        <f t="shared" si="68"/>
        <v>0</v>
      </c>
      <c r="P373" s="10">
        <f>K372</f>
        <v>0</v>
      </c>
      <c r="Q373" s="10">
        <f>IF(AND(M373&lt;M372,N373=0,K372=0),1,0)</f>
        <v>0</v>
      </c>
      <c r="R373" s="10">
        <f t="shared" si="69"/>
        <v>0</v>
      </c>
      <c r="S373" s="10">
        <f>M372</f>
        <v>0</v>
      </c>
      <c r="T373" s="10">
        <f t="shared" si="70"/>
        <v>0</v>
      </c>
      <c r="U373" s="10">
        <f t="shared" si="71"/>
        <v>0</v>
      </c>
      <c r="V373" s="485"/>
    </row>
    <row r="374" spans="1:22" ht="15.75" hidden="1" x14ac:dyDescent="0.25">
      <c r="A374" s="9">
        <v>21</v>
      </c>
      <c r="B374" s="13">
        <v>187</v>
      </c>
      <c r="C374" s="486" t="str">
        <f>IFERROR(VLOOKUP(B374,rozpis_tisk!$A$2:$C$178,2,0),"")</f>
        <v/>
      </c>
      <c r="D374" s="488" t="str">
        <f>IFERROR(VLOOKUP(B374,rozpis_tisk!$A$2:$C$178,3,0),"")</f>
        <v/>
      </c>
      <c r="E374" s="13">
        <f>IFERROR(VLOOKUP(B374,rozpis_tisk!$A$3:$C$202,2,0),"")</f>
        <v>0</v>
      </c>
      <c r="F374" s="26" t="s">
        <v>54</v>
      </c>
      <c r="G374" s="21"/>
      <c r="M374" s="10">
        <f t="shared" ref="M374:M401" si="73">IF(L374=1,5,H374+I374+J374+K374)</f>
        <v>0</v>
      </c>
      <c r="N374" s="10">
        <f>IF(AND(M374&gt;M375,K374=0),1,0)</f>
        <v>0</v>
      </c>
      <c r="O374" s="10">
        <f t="shared" ref="O374:O401" si="74">K374</f>
        <v>0</v>
      </c>
      <c r="P374" s="10">
        <f>K375</f>
        <v>0</v>
      </c>
      <c r="Q374" s="10">
        <f>IF(AND(M374&lt;M375,P374=0,K374=0),1,0)</f>
        <v>0</v>
      </c>
      <c r="R374" s="10">
        <f t="shared" ref="R374:R401" si="75">M374</f>
        <v>0</v>
      </c>
      <c r="S374" s="10">
        <f>M375</f>
        <v>0</v>
      </c>
      <c r="T374" s="10">
        <f t="shared" ref="T374:T401" si="76">N374*3+O374*2+P374*1+Q374*0</f>
        <v>0</v>
      </c>
      <c r="U374" s="10">
        <f t="shared" ref="U374:U401" si="77">R374-S374</f>
        <v>0</v>
      </c>
      <c r="V374" s="485" t="str">
        <f>IF(M374=M375,"Dopiš SN","")</f>
        <v>Dopiš SN</v>
      </c>
    </row>
    <row r="375" spans="1:22" ht="15" hidden="1" customHeight="1" thickBot="1" x14ac:dyDescent="0.25">
      <c r="A375" s="9">
        <v>21</v>
      </c>
      <c r="B375" s="9">
        <f>B374</f>
        <v>187</v>
      </c>
      <c r="C375" s="490"/>
      <c r="D375" s="491"/>
      <c r="E375" s="9">
        <f>IFERROR(VLOOKUP(B375,rozpis_tisk!$A$3:$C$202,3,0),"")</f>
        <v>0</v>
      </c>
      <c r="F375" s="9" t="s">
        <v>55</v>
      </c>
      <c r="G375" s="9"/>
      <c r="M375" s="10">
        <f t="shared" si="73"/>
        <v>0</v>
      </c>
      <c r="N375" s="10">
        <f>IF(AND(M375&gt;M374,K375=0),1,0)</f>
        <v>0</v>
      </c>
      <c r="O375" s="10">
        <f t="shared" si="74"/>
        <v>0</v>
      </c>
      <c r="P375" s="10">
        <f>K374</f>
        <v>0</v>
      </c>
      <c r="Q375" s="10">
        <f>IF(AND(M375&lt;M374,N375=0,K374=0),1,0)</f>
        <v>0</v>
      </c>
      <c r="R375" s="10">
        <f t="shared" si="75"/>
        <v>0</v>
      </c>
      <c r="S375" s="10">
        <f>M374</f>
        <v>0</v>
      </c>
      <c r="T375" s="10">
        <f t="shared" si="76"/>
        <v>0</v>
      </c>
      <c r="U375" s="10">
        <f t="shared" si="77"/>
        <v>0</v>
      </c>
      <c r="V375" s="485"/>
    </row>
    <row r="376" spans="1:22" ht="15.75" hidden="1" x14ac:dyDescent="0.25">
      <c r="A376" s="9">
        <v>21</v>
      </c>
      <c r="B376" s="13">
        <v>188</v>
      </c>
      <c r="C376" s="486" t="str">
        <f>IFERROR(VLOOKUP(B376,rozpis_tisk!$A$2:$C$178,2,0),"")</f>
        <v/>
      </c>
      <c r="D376" s="488" t="str">
        <f>IFERROR(VLOOKUP(B376,rozpis_tisk!$A$2:$C$178,3,0),"")</f>
        <v/>
      </c>
      <c r="E376" s="13">
        <f>IFERROR(VLOOKUP(B376,rozpis_tisk!$A$3:$C$202,2,0),"")</f>
        <v>0</v>
      </c>
      <c r="F376" s="26" t="s">
        <v>54</v>
      </c>
      <c r="G376" s="21"/>
      <c r="M376" s="10">
        <f t="shared" si="73"/>
        <v>0</v>
      </c>
      <c r="N376" s="10">
        <f>IF(AND(M376&gt;M377,K376=0),1,0)</f>
        <v>0</v>
      </c>
      <c r="O376" s="10">
        <f>K376</f>
        <v>0</v>
      </c>
      <c r="P376" s="10">
        <f>K377</f>
        <v>0</v>
      </c>
      <c r="Q376" s="10">
        <f>IF(AND(M376&lt;M377,P376=0,K376=0),1,0)</f>
        <v>0</v>
      </c>
      <c r="R376" s="10">
        <f>M376</f>
        <v>0</v>
      </c>
      <c r="S376" s="10">
        <f>M377</f>
        <v>0</v>
      </c>
      <c r="T376" s="10">
        <f>N376*3+O376*2+P376*1+Q376*0</f>
        <v>0</v>
      </c>
      <c r="U376" s="10">
        <f>R376-S376</f>
        <v>0</v>
      </c>
      <c r="V376" s="485" t="str">
        <f>IF(M376=M377,"Dopiš SN","")</f>
        <v>Dopiš SN</v>
      </c>
    </row>
    <row r="377" spans="1:22" ht="15.75" hidden="1" customHeight="1" thickBot="1" x14ac:dyDescent="0.3">
      <c r="A377" s="9">
        <v>21</v>
      </c>
      <c r="B377" s="9">
        <f>B376</f>
        <v>188</v>
      </c>
      <c r="C377" s="487"/>
      <c r="D377" s="489"/>
      <c r="E377" s="9">
        <f>IFERROR(VLOOKUP(B377,rozpis_tisk!$A$3:$C$202,3,0),"")</f>
        <v>0</v>
      </c>
      <c r="F377" s="9" t="s">
        <v>55</v>
      </c>
      <c r="G377" s="9"/>
      <c r="M377" s="10">
        <f t="shared" si="73"/>
        <v>0</v>
      </c>
      <c r="N377" s="10">
        <f>IF(AND(M377&gt;M376,K377=0),1,0)</f>
        <v>0</v>
      </c>
      <c r="O377" s="10">
        <f>K377</f>
        <v>0</v>
      </c>
      <c r="P377" s="10">
        <f>K376</f>
        <v>0</v>
      </c>
      <c r="Q377" s="10">
        <f>IF(AND(M377&lt;M376,N377=0,K376=0),1,0)</f>
        <v>0</v>
      </c>
      <c r="R377" s="10">
        <f>M377</f>
        <v>0</v>
      </c>
      <c r="S377" s="10">
        <f>M376</f>
        <v>0</v>
      </c>
      <c r="T377" s="10">
        <f>N377*3+O377*2+P377*1+Q377*0</f>
        <v>0</v>
      </c>
      <c r="U377" s="10">
        <f>R377-S377</f>
        <v>0</v>
      </c>
      <c r="V377" s="485"/>
    </row>
    <row r="378" spans="1:22" ht="15.75" hidden="1" x14ac:dyDescent="0.25">
      <c r="A378" s="9">
        <v>21</v>
      </c>
      <c r="B378" s="13">
        <v>189</v>
      </c>
      <c r="C378" s="486" t="str">
        <f>IFERROR(VLOOKUP(B378,rozpis_tisk!$A$2:$C$178,2,0),"")</f>
        <v/>
      </c>
      <c r="D378" s="488" t="str">
        <f>IFERROR(VLOOKUP(B378,rozpis_tisk!$A$2:$C$178,3,0),"")</f>
        <v/>
      </c>
      <c r="E378" s="13">
        <f>IFERROR(VLOOKUP(B378,rozpis_tisk!$A$3:$C$202,2,0),"")</f>
        <v>0</v>
      </c>
      <c r="F378" s="26" t="s">
        <v>54</v>
      </c>
      <c r="G378" s="21"/>
      <c r="M378" s="10">
        <f t="shared" si="73"/>
        <v>0</v>
      </c>
      <c r="N378" s="10">
        <f>IF(AND(M378&gt;M379,K378=0),1,0)</f>
        <v>0</v>
      </c>
      <c r="O378" s="10">
        <f t="shared" si="74"/>
        <v>0</v>
      </c>
      <c r="P378" s="10">
        <f>K379</f>
        <v>0</v>
      </c>
      <c r="Q378" s="10">
        <f>IF(AND(M378&lt;M379,P378=0,K378=0),1,0)</f>
        <v>0</v>
      </c>
      <c r="R378" s="10">
        <f t="shared" si="75"/>
        <v>0</v>
      </c>
      <c r="S378" s="10">
        <f>M379</f>
        <v>0</v>
      </c>
      <c r="T378" s="10">
        <f t="shared" si="76"/>
        <v>0</v>
      </c>
      <c r="U378" s="10">
        <f t="shared" si="77"/>
        <v>0</v>
      </c>
      <c r="V378" s="485" t="str">
        <f>IF(M378=M379,"Dopiš SN","")</f>
        <v>Dopiš SN</v>
      </c>
    </row>
    <row r="379" spans="1:22" hidden="1" x14ac:dyDescent="0.25">
      <c r="A379" s="9">
        <v>21</v>
      </c>
      <c r="B379" s="9">
        <f>B378</f>
        <v>189</v>
      </c>
      <c r="C379" s="490"/>
      <c r="D379" s="491"/>
      <c r="E379" s="9">
        <f>IFERROR(VLOOKUP(B379,rozpis_tisk!$A$3:$C$202,3,0),"")</f>
        <v>0</v>
      </c>
      <c r="F379" s="9" t="s">
        <v>55</v>
      </c>
      <c r="G379" s="9"/>
      <c r="M379" s="10">
        <f t="shared" si="73"/>
        <v>0</v>
      </c>
      <c r="N379" s="10">
        <f>IF(AND(M379&gt;M378,K379=0),1,0)</f>
        <v>0</v>
      </c>
      <c r="O379" s="10">
        <f t="shared" si="74"/>
        <v>0</v>
      </c>
      <c r="P379" s="10">
        <f>K378</f>
        <v>0</v>
      </c>
      <c r="Q379" s="10">
        <f>IF(AND(M379&lt;M378,N379=0,K378=0),1,0)</f>
        <v>0</v>
      </c>
      <c r="R379" s="10">
        <f t="shared" si="75"/>
        <v>0</v>
      </c>
      <c r="S379" s="10">
        <f>M378</f>
        <v>0</v>
      </c>
      <c r="T379" s="10">
        <f t="shared" si="76"/>
        <v>0</v>
      </c>
      <c r="U379" s="10">
        <f t="shared" si="77"/>
        <v>0</v>
      </c>
      <c r="V379" s="485"/>
    </row>
    <row r="380" spans="1:22" ht="15.75" hidden="1" x14ac:dyDescent="0.25">
      <c r="A380" s="9">
        <v>22</v>
      </c>
      <c r="B380" s="13">
        <v>190</v>
      </c>
      <c r="C380" s="486" t="str">
        <f>IFERROR(VLOOKUP(B380,rozpis_tisk!$A$2:$C$178,2,0),"")</f>
        <v/>
      </c>
      <c r="D380" s="488" t="str">
        <f>IFERROR(VLOOKUP(B380,rozpis_tisk!$A$2:$C$178,3,0),"")</f>
        <v/>
      </c>
      <c r="E380" s="13">
        <f>IFERROR(VLOOKUP(B380,rozpis_tisk!$A$3:$C$202,2,0),"")</f>
        <v>0</v>
      </c>
      <c r="F380" s="26" t="s">
        <v>54</v>
      </c>
      <c r="G380" s="21"/>
      <c r="M380" s="10">
        <f t="shared" si="73"/>
        <v>0</v>
      </c>
      <c r="N380" s="10">
        <f>IF(AND(M380&gt;M381,K380=0),1,0)</f>
        <v>0</v>
      </c>
      <c r="O380" s="10">
        <f t="shared" si="74"/>
        <v>0</v>
      </c>
      <c r="P380" s="10">
        <f>K381</f>
        <v>0</v>
      </c>
      <c r="Q380" s="10">
        <f>IF(AND(M380&lt;M381,P380=0,K380=0),1,0)</f>
        <v>0</v>
      </c>
      <c r="R380" s="10">
        <f t="shared" si="75"/>
        <v>0</v>
      </c>
      <c r="S380" s="10">
        <f>M381</f>
        <v>0</v>
      </c>
      <c r="T380" s="10">
        <f t="shared" si="76"/>
        <v>0</v>
      </c>
      <c r="U380" s="10">
        <f t="shared" si="77"/>
        <v>0</v>
      </c>
      <c r="V380" s="485" t="str">
        <f>IF(M380=M381,"Dopiš SN","")</f>
        <v>Dopiš SN</v>
      </c>
    </row>
    <row r="381" spans="1:22" hidden="1" x14ac:dyDescent="0.25">
      <c r="A381" s="9">
        <v>22</v>
      </c>
      <c r="B381" s="9">
        <f>B380</f>
        <v>190</v>
      </c>
      <c r="C381" s="490"/>
      <c r="D381" s="491"/>
      <c r="E381" s="9">
        <f>IFERROR(VLOOKUP(B381,rozpis_tisk!$A$3:$C$202,3,0),"")</f>
        <v>0</v>
      </c>
      <c r="F381" s="9" t="s">
        <v>55</v>
      </c>
      <c r="G381" s="9"/>
      <c r="M381" s="10">
        <f t="shared" si="73"/>
        <v>0</v>
      </c>
      <c r="N381" s="10">
        <f>IF(AND(M381&gt;M380,K381=0),1,0)</f>
        <v>0</v>
      </c>
      <c r="O381" s="10">
        <f t="shared" si="74"/>
        <v>0</v>
      </c>
      <c r="P381" s="10">
        <f>K380</f>
        <v>0</v>
      </c>
      <c r="Q381" s="10">
        <f>IF(AND(M381&lt;M380,N381=0,K380=0),1,0)</f>
        <v>0</v>
      </c>
      <c r="R381" s="10">
        <f t="shared" si="75"/>
        <v>0</v>
      </c>
      <c r="S381" s="10">
        <f>M380</f>
        <v>0</v>
      </c>
      <c r="T381" s="10">
        <f t="shared" si="76"/>
        <v>0</v>
      </c>
      <c r="U381" s="10">
        <f t="shared" si="77"/>
        <v>0</v>
      </c>
      <c r="V381" s="485"/>
    </row>
    <row r="382" spans="1:22" ht="15.75" hidden="1" x14ac:dyDescent="0.25">
      <c r="A382" s="9">
        <v>22</v>
      </c>
      <c r="B382" s="13">
        <v>191</v>
      </c>
      <c r="C382" s="486" t="str">
        <f>IFERROR(VLOOKUP(B382,rozpis_tisk!$A$2:$C$178,2,0),"")</f>
        <v/>
      </c>
      <c r="D382" s="488" t="str">
        <f>IFERROR(VLOOKUP(B382,rozpis_tisk!$A$2:$C$178,3,0),"")</f>
        <v/>
      </c>
      <c r="E382" s="13">
        <f>IFERROR(VLOOKUP(B382,rozpis_tisk!$A$3:$C$202,2,0),"")</f>
        <v>0</v>
      </c>
      <c r="F382" s="26" t="s">
        <v>54</v>
      </c>
      <c r="G382" s="21"/>
      <c r="M382" s="10">
        <f t="shared" si="73"/>
        <v>0</v>
      </c>
      <c r="N382" s="10">
        <f>IF(AND(M382&gt;M383,K382=0),1,0)</f>
        <v>0</v>
      </c>
      <c r="O382" s="10">
        <f t="shared" si="74"/>
        <v>0</v>
      </c>
      <c r="P382" s="10">
        <f>K383</f>
        <v>0</v>
      </c>
      <c r="Q382" s="10">
        <f>IF(AND(M382&lt;M383,P382=0,K382=0),1,0)</f>
        <v>0</v>
      </c>
      <c r="R382" s="10">
        <f t="shared" si="75"/>
        <v>0</v>
      </c>
      <c r="S382" s="10">
        <f>M383</f>
        <v>0</v>
      </c>
      <c r="T382" s="10">
        <f t="shared" si="76"/>
        <v>0</v>
      </c>
      <c r="U382" s="10">
        <f t="shared" si="77"/>
        <v>0</v>
      </c>
      <c r="V382" s="485" t="str">
        <f>IF(M382=M383,"Dopiš SN","")</f>
        <v>Dopiš SN</v>
      </c>
    </row>
    <row r="383" spans="1:22" hidden="1" x14ac:dyDescent="0.25">
      <c r="A383" s="9">
        <v>22</v>
      </c>
      <c r="B383" s="9">
        <f>B382</f>
        <v>191</v>
      </c>
      <c r="C383" s="490"/>
      <c r="D383" s="491"/>
      <c r="E383" s="9">
        <f>IFERROR(VLOOKUP(B383,rozpis_tisk!$A$3:$C$202,3,0),"")</f>
        <v>0</v>
      </c>
      <c r="F383" s="9" t="s">
        <v>55</v>
      </c>
      <c r="G383" s="9"/>
      <c r="M383" s="10">
        <f t="shared" si="73"/>
        <v>0</v>
      </c>
      <c r="N383" s="10">
        <f>IF(AND(M383&gt;M382,K383=0),1,0)</f>
        <v>0</v>
      </c>
      <c r="O383" s="10">
        <f t="shared" si="74"/>
        <v>0</v>
      </c>
      <c r="P383" s="10">
        <f>K382</f>
        <v>0</v>
      </c>
      <c r="Q383" s="10">
        <f>IF(AND(M383&lt;M382,N383=0,K382=0),1,0)</f>
        <v>0</v>
      </c>
      <c r="R383" s="10">
        <f t="shared" si="75"/>
        <v>0</v>
      </c>
      <c r="S383" s="10">
        <f>M382</f>
        <v>0</v>
      </c>
      <c r="T383" s="10">
        <f t="shared" si="76"/>
        <v>0</v>
      </c>
      <c r="U383" s="10">
        <f t="shared" si="77"/>
        <v>0</v>
      </c>
      <c r="V383" s="485"/>
    </row>
    <row r="384" spans="1:22" ht="15.75" hidden="1" x14ac:dyDescent="0.25">
      <c r="A384" s="9">
        <v>22</v>
      </c>
      <c r="B384" s="13">
        <v>192</v>
      </c>
      <c r="C384" s="486" t="str">
        <f>IFERROR(VLOOKUP(B384,rozpis_tisk!$A$2:$C$178,2,0),"")</f>
        <v/>
      </c>
      <c r="D384" s="488" t="str">
        <f>IFERROR(VLOOKUP(B384,rozpis_tisk!$A$2:$C$178,3,0),"")</f>
        <v/>
      </c>
      <c r="E384" s="13">
        <f>IFERROR(VLOOKUP(B384,rozpis_tisk!$A$3:$C$202,2,0),"")</f>
        <v>0</v>
      </c>
      <c r="F384" s="26" t="s">
        <v>54</v>
      </c>
      <c r="G384" s="21"/>
      <c r="M384" s="10">
        <f t="shared" si="73"/>
        <v>0</v>
      </c>
      <c r="N384" s="10">
        <f>IF(AND(M384&gt;M385,K384=0),1,0)</f>
        <v>0</v>
      </c>
      <c r="O384" s="10">
        <f t="shared" si="74"/>
        <v>0</v>
      </c>
      <c r="P384" s="10">
        <f>K385</f>
        <v>0</v>
      </c>
      <c r="Q384" s="10">
        <f>IF(AND(M384&lt;M385,P384=0,K384=0),1,0)</f>
        <v>0</v>
      </c>
      <c r="R384" s="10">
        <f t="shared" si="75"/>
        <v>0</v>
      </c>
      <c r="S384" s="10">
        <f>M385</f>
        <v>0</v>
      </c>
      <c r="T384" s="10">
        <f t="shared" si="76"/>
        <v>0</v>
      </c>
      <c r="U384" s="10">
        <f t="shared" si="77"/>
        <v>0</v>
      </c>
      <c r="V384" s="485" t="str">
        <f>IF(M384=M385,"Dopiš SN","")</f>
        <v>Dopiš SN</v>
      </c>
    </row>
    <row r="385" spans="1:22" hidden="1" x14ac:dyDescent="0.25">
      <c r="A385" s="9">
        <v>22</v>
      </c>
      <c r="B385" s="9">
        <f>B384</f>
        <v>192</v>
      </c>
      <c r="C385" s="490"/>
      <c r="D385" s="491"/>
      <c r="E385" s="9">
        <f>IFERROR(VLOOKUP(B385,rozpis_tisk!$A$3:$C$202,3,0),"")</f>
        <v>0</v>
      </c>
      <c r="F385" s="9" t="s">
        <v>55</v>
      </c>
      <c r="G385" s="9"/>
      <c r="M385" s="10">
        <f t="shared" si="73"/>
        <v>0</v>
      </c>
      <c r="N385" s="10">
        <f>IF(AND(M385&gt;M384,K385=0),1,0)</f>
        <v>0</v>
      </c>
      <c r="O385" s="10">
        <f t="shared" si="74"/>
        <v>0</v>
      </c>
      <c r="P385" s="10">
        <f>K384</f>
        <v>0</v>
      </c>
      <c r="Q385" s="10">
        <f>IF(AND(M385&lt;M384,N385=0,K384=0),1,0)</f>
        <v>0</v>
      </c>
      <c r="R385" s="10">
        <f t="shared" si="75"/>
        <v>0</v>
      </c>
      <c r="S385" s="10">
        <f>M384</f>
        <v>0</v>
      </c>
      <c r="T385" s="10">
        <f t="shared" si="76"/>
        <v>0</v>
      </c>
      <c r="U385" s="10">
        <f t="shared" si="77"/>
        <v>0</v>
      </c>
      <c r="V385" s="485"/>
    </row>
    <row r="386" spans="1:22" ht="15.75" hidden="1" x14ac:dyDescent="0.25">
      <c r="A386" s="9">
        <v>22</v>
      </c>
      <c r="B386" s="13">
        <v>193</v>
      </c>
      <c r="C386" s="486" t="str">
        <f>IFERROR(VLOOKUP(B386,rozpis_tisk!$A$2:$C$178,2,0),"")</f>
        <v/>
      </c>
      <c r="D386" s="488" t="str">
        <f>IFERROR(VLOOKUP(B386,rozpis_tisk!$A$2:$C$178,3,0),"")</f>
        <v/>
      </c>
      <c r="E386" s="13">
        <f>IFERROR(VLOOKUP(B386,rozpis_tisk!$A$3:$C$202,2,0),"")</f>
        <v>0</v>
      </c>
      <c r="F386" s="26" t="s">
        <v>54</v>
      </c>
      <c r="G386" s="21"/>
      <c r="M386" s="10">
        <f t="shared" si="73"/>
        <v>0</v>
      </c>
      <c r="N386" s="10">
        <f>IF(AND(M386&gt;M387,K386=0),1,0)</f>
        <v>0</v>
      </c>
      <c r="O386" s="10">
        <f t="shared" si="74"/>
        <v>0</v>
      </c>
      <c r="P386" s="10">
        <f>K387</f>
        <v>0</v>
      </c>
      <c r="Q386" s="10">
        <f>IF(AND(M386&lt;M387,P386=0,K386=0),1,0)</f>
        <v>0</v>
      </c>
      <c r="R386" s="10">
        <f t="shared" si="75"/>
        <v>0</v>
      </c>
      <c r="S386" s="10">
        <f>M387</f>
        <v>0</v>
      </c>
      <c r="T386" s="10">
        <f t="shared" si="76"/>
        <v>0</v>
      </c>
      <c r="U386" s="10">
        <f t="shared" si="77"/>
        <v>0</v>
      </c>
      <c r="V386" s="485" t="str">
        <f>IF(M386=M387,"Dopiš SN","")</f>
        <v>Dopiš SN</v>
      </c>
    </row>
    <row r="387" spans="1:22" hidden="1" x14ac:dyDescent="0.25">
      <c r="A387" s="9">
        <v>22</v>
      </c>
      <c r="B387" s="9">
        <f>B386</f>
        <v>193</v>
      </c>
      <c r="C387" s="490"/>
      <c r="D387" s="491"/>
      <c r="E387" s="9">
        <f>IFERROR(VLOOKUP(B387,rozpis_tisk!$A$3:$C$202,3,0),"")</f>
        <v>0</v>
      </c>
      <c r="F387" s="9" t="s">
        <v>55</v>
      </c>
      <c r="G387" s="9"/>
      <c r="M387" s="10">
        <f t="shared" si="73"/>
        <v>0</v>
      </c>
      <c r="N387" s="10">
        <f>IF(AND(M387&gt;M386,K387=0),1,0)</f>
        <v>0</v>
      </c>
      <c r="O387" s="10">
        <f t="shared" si="74"/>
        <v>0</v>
      </c>
      <c r="P387" s="10">
        <f>K386</f>
        <v>0</v>
      </c>
      <c r="Q387" s="10">
        <f>IF(AND(M387&lt;M386,N387=0,K386=0),1,0)</f>
        <v>0</v>
      </c>
      <c r="R387" s="10">
        <f t="shared" si="75"/>
        <v>0</v>
      </c>
      <c r="S387" s="10">
        <f>M386</f>
        <v>0</v>
      </c>
      <c r="T387" s="10">
        <f t="shared" si="76"/>
        <v>0</v>
      </c>
      <c r="U387" s="10">
        <f t="shared" si="77"/>
        <v>0</v>
      </c>
      <c r="V387" s="485"/>
    </row>
    <row r="388" spans="1:22" ht="15.75" hidden="1" x14ac:dyDescent="0.25">
      <c r="A388" s="9">
        <v>22</v>
      </c>
      <c r="B388" s="13">
        <v>194</v>
      </c>
      <c r="C388" s="486" t="str">
        <f>IFERROR(VLOOKUP(B388,rozpis_tisk!$A$2:$C$178,2,0),"")</f>
        <v/>
      </c>
      <c r="D388" s="488" t="str">
        <f>IFERROR(VLOOKUP(B388,rozpis_tisk!$A$2:$C$178,3,0),"")</f>
        <v/>
      </c>
      <c r="E388" s="13">
        <f>IFERROR(VLOOKUP(B388,rozpis_tisk!$A$3:$C$202,2,0),"")</f>
        <v>0</v>
      </c>
      <c r="F388" s="26" t="s">
        <v>54</v>
      </c>
      <c r="G388" s="21"/>
      <c r="M388" s="10">
        <f t="shared" si="73"/>
        <v>0</v>
      </c>
      <c r="N388" s="10">
        <f>IF(AND(M388&gt;M389,K388=0),1,0)</f>
        <v>0</v>
      </c>
      <c r="O388" s="10">
        <f t="shared" si="74"/>
        <v>0</v>
      </c>
      <c r="P388" s="10">
        <f>K389</f>
        <v>0</v>
      </c>
      <c r="Q388" s="10">
        <f>IF(AND(M388&lt;M389,P388=0,K388=0),1,0)</f>
        <v>0</v>
      </c>
      <c r="R388" s="10">
        <f t="shared" si="75"/>
        <v>0</v>
      </c>
      <c r="S388" s="10">
        <f>M389</f>
        <v>0</v>
      </c>
      <c r="T388" s="10">
        <f t="shared" si="76"/>
        <v>0</v>
      </c>
      <c r="U388" s="10">
        <f t="shared" si="77"/>
        <v>0</v>
      </c>
      <c r="V388" s="485" t="str">
        <f>IF(M388=M389,"Dopiš SN","")</f>
        <v>Dopiš SN</v>
      </c>
    </row>
    <row r="389" spans="1:22" hidden="1" x14ac:dyDescent="0.25">
      <c r="A389" s="9">
        <v>22</v>
      </c>
      <c r="B389" s="9">
        <f>B388</f>
        <v>194</v>
      </c>
      <c r="C389" s="490"/>
      <c r="D389" s="491"/>
      <c r="E389" s="9">
        <f>IFERROR(VLOOKUP(B389,rozpis_tisk!$A$3:$C$202,3,0),"")</f>
        <v>0</v>
      </c>
      <c r="F389" s="9" t="s">
        <v>55</v>
      </c>
      <c r="G389" s="9"/>
      <c r="M389" s="10">
        <f t="shared" si="73"/>
        <v>0</v>
      </c>
      <c r="N389" s="10">
        <f>IF(AND(M389&gt;M388,K389=0),1,0)</f>
        <v>0</v>
      </c>
      <c r="O389" s="10">
        <f t="shared" si="74"/>
        <v>0</v>
      </c>
      <c r="P389" s="10">
        <f>K388</f>
        <v>0</v>
      </c>
      <c r="Q389" s="10">
        <f>IF(AND(M389&lt;M388,N389=0,K388=0),1,0)</f>
        <v>0</v>
      </c>
      <c r="R389" s="10">
        <f t="shared" si="75"/>
        <v>0</v>
      </c>
      <c r="S389" s="10">
        <f>M388</f>
        <v>0</v>
      </c>
      <c r="T389" s="10">
        <f t="shared" si="76"/>
        <v>0</v>
      </c>
      <c r="U389" s="10">
        <f t="shared" si="77"/>
        <v>0</v>
      </c>
      <c r="V389" s="485"/>
    </row>
    <row r="390" spans="1:22" ht="15.75" hidden="1" x14ac:dyDescent="0.25">
      <c r="A390" s="9">
        <v>22</v>
      </c>
      <c r="B390" s="13">
        <v>195</v>
      </c>
      <c r="C390" s="486" t="str">
        <f>IFERROR(VLOOKUP(B390,rozpis_tisk!$A$2:$C$178,2,0),"")</f>
        <v/>
      </c>
      <c r="D390" s="488" t="str">
        <f>IFERROR(VLOOKUP(B390,rozpis_tisk!$A$2:$C$178,3,0),"")</f>
        <v/>
      </c>
      <c r="E390" s="13">
        <f>IFERROR(VLOOKUP(B390,rozpis_tisk!$A$3:$C$202,2,0),"")</f>
        <v>0</v>
      </c>
      <c r="F390" s="26" t="s">
        <v>54</v>
      </c>
      <c r="G390" s="21"/>
      <c r="M390" s="10">
        <f t="shared" si="73"/>
        <v>0</v>
      </c>
      <c r="N390" s="10">
        <f>IF(AND(M390&gt;M391,K390=0),1,0)</f>
        <v>0</v>
      </c>
      <c r="O390" s="10">
        <f t="shared" si="74"/>
        <v>0</v>
      </c>
      <c r="P390" s="10">
        <f>K391</f>
        <v>0</v>
      </c>
      <c r="Q390" s="10">
        <f>IF(AND(M390&lt;M391,P390=0,K390=0),1,0)</f>
        <v>0</v>
      </c>
      <c r="R390" s="10">
        <f t="shared" si="75"/>
        <v>0</v>
      </c>
      <c r="S390" s="10">
        <f>M391</f>
        <v>0</v>
      </c>
      <c r="T390" s="10">
        <f t="shared" si="76"/>
        <v>0</v>
      </c>
      <c r="U390" s="10">
        <f t="shared" si="77"/>
        <v>0</v>
      </c>
      <c r="V390" s="485" t="str">
        <f>IF(M390=M391,"Dopiš SN","")</f>
        <v>Dopiš SN</v>
      </c>
    </row>
    <row r="391" spans="1:22" hidden="1" x14ac:dyDescent="0.25">
      <c r="A391" s="9">
        <v>22</v>
      </c>
      <c r="B391" s="9">
        <f>B390</f>
        <v>195</v>
      </c>
      <c r="C391" s="490"/>
      <c r="D391" s="491"/>
      <c r="E391" s="9">
        <f>IFERROR(VLOOKUP(B391,rozpis_tisk!$A$3:$C$202,3,0),"")</f>
        <v>0</v>
      </c>
      <c r="F391" s="9" t="s">
        <v>55</v>
      </c>
      <c r="G391" s="9"/>
      <c r="M391" s="10">
        <f t="shared" si="73"/>
        <v>0</v>
      </c>
      <c r="N391" s="10">
        <f>IF(AND(M391&gt;M390,K391=0),1,0)</f>
        <v>0</v>
      </c>
      <c r="O391" s="10">
        <f t="shared" si="74"/>
        <v>0</v>
      </c>
      <c r="P391" s="10">
        <f>K390</f>
        <v>0</v>
      </c>
      <c r="Q391" s="10">
        <f>IF(AND(M391&lt;M390,N391=0,K390=0),1,0)</f>
        <v>0</v>
      </c>
      <c r="R391" s="10">
        <f t="shared" si="75"/>
        <v>0</v>
      </c>
      <c r="S391" s="10">
        <f>M390</f>
        <v>0</v>
      </c>
      <c r="T391" s="10">
        <f t="shared" si="76"/>
        <v>0</v>
      </c>
      <c r="U391" s="10">
        <f t="shared" si="77"/>
        <v>0</v>
      </c>
      <c r="V391" s="485"/>
    </row>
    <row r="392" spans="1:22" ht="15.75" hidden="1" x14ac:dyDescent="0.25">
      <c r="A392" s="9">
        <v>22</v>
      </c>
      <c r="B392" s="13">
        <v>196</v>
      </c>
      <c r="C392" s="486" t="str">
        <f>IFERROR(VLOOKUP(B392,rozpis_tisk!$A$2:$C$178,2,0),"")</f>
        <v/>
      </c>
      <c r="D392" s="488" t="str">
        <f>IFERROR(VLOOKUP(B392,rozpis_tisk!$A$2:$C$178,3,0),"")</f>
        <v/>
      </c>
      <c r="E392" s="13">
        <f>IFERROR(VLOOKUP(B392,rozpis_tisk!$A$3:$C$202,2,0),"")</f>
        <v>0</v>
      </c>
      <c r="F392" s="26" t="s">
        <v>54</v>
      </c>
      <c r="G392" s="21"/>
      <c r="M392" s="10">
        <f t="shared" si="73"/>
        <v>0</v>
      </c>
      <c r="N392" s="10">
        <f>IF(AND(M392&gt;M393,K392=0),1,0)</f>
        <v>0</v>
      </c>
      <c r="O392" s="10">
        <f t="shared" si="74"/>
        <v>0</v>
      </c>
      <c r="P392" s="10">
        <f>K393</f>
        <v>0</v>
      </c>
      <c r="Q392" s="10">
        <f>IF(AND(M392&lt;M393,P392=0,K392=0),1,0)</f>
        <v>0</v>
      </c>
      <c r="R392" s="10">
        <f t="shared" si="75"/>
        <v>0</v>
      </c>
      <c r="S392" s="10">
        <f>M393</f>
        <v>0</v>
      </c>
      <c r="T392" s="10">
        <f t="shared" si="76"/>
        <v>0</v>
      </c>
      <c r="U392" s="10">
        <f t="shared" si="77"/>
        <v>0</v>
      </c>
      <c r="V392" s="485" t="str">
        <f>IF(M392=M393,"Dopiš SN","")</f>
        <v>Dopiš SN</v>
      </c>
    </row>
    <row r="393" spans="1:22" hidden="1" x14ac:dyDescent="0.25">
      <c r="A393" s="9">
        <v>22</v>
      </c>
      <c r="B393" s="9">
        <f>B392</f>
        <v>196</v>
      </c>
      <c r="C393" s="490"/>
      <c r="D393" s="491"/>
      <c r="E393" s="9">
        <f>IFERROR(VLOOKUP(B393,rozpis_tisk!$A$3:$C$202,3,0),"")</f>
        <v>0</v>
      </c>
      <c r="F393" s="9" t="s">
        <v>55</v>
      </c>
      <c r="G393" s="9"/>
      <c r="M393" s="10">
        <f t="shared" si="73"/>
        <v>0</v>
      </c>
      <c r="N393" s="10">
        <f>IF(AND(M393&gt;M392,K393=0),1,0)</f>
        <v>0</v>
      </c>
      <c r="O393" s="10">
        <f t="shared" si="74"/>
        <v>0</v>
      </c>
      <c r="P393" s="10">
        <f>K392</f>
        <v>0</v>
      </c>
      <c r="Q393" s="10">
        <f>IF(AND(M393&lt;M392,N393=0,K392=0),1,0)</f>
        <v>0</v>
      </c>
      <c r="R393" s="10">
        <f t="shared" si="75"/>
        <v>0</v>
      </c>
      <c r="S393" s="10">
        <f>M392</f>
        <v>0</v>
      </c>
      <c r="T393" s="10">
        <f t="shared" si="76"/>
        <v>0</v>
      </c>
      <c r="U393" s="10">
        <f t="shared" si="77"/>
        <v>0</v>
      </c>
      <c r="V393" s="485"/>
    </row>
    <row r="394" spans="1:22" ht="15.75" hidden="1" x14ac:dyDescent="0.25">
      <c r="A394" s="9">
        <v>22</v>
      </c>
      <c r="B394" s="13">
        <v>197</v>
      </c>
      <c r="C394" s="486" t="str">
        <f>IFERROR(VLOOKUP(B394,rozpis_tisk!$A$2:$C$178,2,0),"")</f>
        <v/>
      </c>
      <c r="D394" s="488" t="str">
        <f>IFERROR(VLOOKUP(B394,rozpis_tisk!$A$2:$C$178,3,0),"")</f>
        <v/>
      </c>
      <c r="E394" s="13">
        <f>IFERROR(VLOOKUP(B394,rozpis_tisk!$A$3:$C$202,2,0),"")</f>
        <v>0</v>
      </c>
      <c r="F394" s="26" t="s">
        <v>54</v>
      </c>
      <c r="G394" s="21"/>
      <c r="M394" s="10">
        <f t="shared" si="73"/>
        <v>0</v>
      </c>
      <c r="N394" s="10">
        <f>IF(AND(M394&gt;M395,K394=0),1,0)</f>
        <v>0</v>
      </c>
      <c r="O394" s="10">
        <f t="shared" si="74"/>
        <v>0</v>
      </c>
      <c r="P394" s="10">
        <f>K395</f>
        <v>0</v>
      </c>
      <c r="Q394" s="10">
        <f>IF(AND(M394&lt;M395,P394=0,K394=0),1,0)</f>
        <v>0</v>
      </c>
      <c r="R394" s="10">
        <f t="shared" si="75"/>
        <v>0</v>
      </c>
      <c r="S394" s="10">
        <f>M395</f>
        <v>0</v>
      </c>
      <c r="T394" s="10">
        <f t="shared" si="76"/>
        <v>0</v>
      </c>
      <c r="U394" s="10">
        <f t="shared" si="77"/>
        <v>0</v>
      </c>
      <c r="V394" s="485" t="str">
        <f>IF(M394=M395,"Dopiš SN","")</f>
        <v>Dopiš SN</v>
      </c>
    </row>
    <row r="395" spans="1:22" hidden="1" x14ac:dyDescent="0.25">
      <c r="A395" s="9">
        <v>22</v>
      </c>
      <c r="B395" s="9">
        <f>B394</f>
        <v>197</v>
      </c>
      <c r="C395" s="490"/>
      <c r="D395" s="491"/>
      <c r="E395" s="9">
        <f>IFERROR(VLOOKUP(B395,rozpis_tisk!$A$3:$C$202,3,0),"")</f>
        <v>0</v>
      </c>
      <c r="F395" s="9" t="s">
        <v>55</v>
      </c>
      <c r="G395" s="9"/>
      <c r="M395" s="10">
        <f t="shared" si="73"/>
        <v>0</v>
      </c>
      <c r="N395" s="10">
        <f>IF(AND(M395&gt;M394,K395=0),1,0)</f>
        <v>0</v>
      </c>
      <c r="O395" s="10">
        <f t="shared" si="74"/>
        <v>0</v>
      </c>
      <c r="P395" s="10">
        <f>K394</f>
        <v>0</v>
      </c>
      <c r="Q395" s="10">
        <f>IF(AND(M395&lt;M394,N395=0,K394=0),1,0)</f>
        <v>0</v>
      </c>
      <c r="R395" s="10">
        <f t="shared" si="75"/>
        <v>0</v>
      </c>
      <c r="S395" s="10">
        <f>M394</f>
        <v>0</v>
      </c>
      <c r="T395" s="10">
        <f t="shared" si="76"/>
        <v>0</v>
      </c>
      <c r="U395" s="10">
        <f t="shared" si="77"/>
        <v>0</v>
      </c>
      <c r="V395" s="485"/>
    </row>
    <row r="396" spans="1:22" ht="15.75" hidden="1" x14ac:dyDescent="0.25">
      <c r="A396" s="9">
        <v>22</v>
      </c>
      <c r="B396" s="13">
        <v>198</v>
      </c>
      <c r="C396" s="486" t="str">
        <f>IFERROR(VLOOKUP(B396,rozpis_tisk!$A$2:$C$178,2,0),"")</f>
        <v/>
      </c>
      <c r="D396" s="488" t="str">
        <f>IFERROR(VLOOKUP(B396,rozpis_tisk!$A$2:$C$178,3,0),"")</f>
        <v/>
      </c>
      <c r="E396" s="13">
        <f>IFERROR(VLOOKUP(B396,rozpis_tisk!$A$3:$C$202,2,0),"")</f>
        <v>0</v>
      </c>
      <c r="F396" s="26" t="s">
        <v>54</v>
      </c>
      <c r="G396" s="21"/>
      <c r="M396" s="10">
        <f t="shared" si="73"/>
        <v>0</v>
      </c>
      <c r="N396" s="10">
        <f>IF(AND(M396&gt;M397,K396=0),1,0)</f>
        <v>0</v>
      </c>
      <c r="O396" s="10">
        <f t="shared" si="74"/>
        <v>0</v>
      </c>
      <c r="P396" s="10">
        <f>K397</f>
        <v>0</v>
      </c>
      <c r="Q396" s="10">
        <f>IF(AND(M396&lt;M397,P396=0,K396=0),1,0)</f>
        <v>0</v>
      </c>
      <c r="R396" s="10">
        <f t="shared" si="75"/>
        <v>0</v>
      </c>
      <c r="S396" s="10">
        <f>M397</f>
        <v>0</v>
      </c>
      <c r="T396" s="10">
        <f t="shared" si="76"/>
        <v>0</v>
      </c>
      <c r="U396" s="10">
        <f t="shared" si="77"/>
        <v>0</v>
      </c>
      <c r="V396" s="485" t="str">
        <f>IF(M396=M397,"Dopiš SN","")</f>
        <v>Dopiš SN</v>
      </c>
    </row>
    <row r="397" spans="1:22" hidden="1" x14ac:dyDescent="0.25">
      <c r="A397" s="9">
        <v>22</v>
      </c>
      <c r="B397" s="9">
        <f>B396</f>
        <v>198</v>
      </c>
      <c r="C397" s="490"/>
      <c r="D397" s="491"/>
      <c r="E397" s="9">
        <f>IFERROR(VLOOKUP(B397,rozpis_tisk!$A$3:$C$202,3,0),"")</f>
        <v>0</v>
      </c>
      <c r="F397" s="9" t="s">
        <v>55</v>
      </c>
      <c r="G397" s="9"/>
      <c r="M397" s="10">
        <f t="shared" si="73"/>
        <v>0</v>
      </c>
      <c r="N397" s="10">
        <f>IF(AND(M397&gt;M396,K397=0),1,0)</f>
        <v>0</v>
      </c>
      <c r="O397" s="10">
        <f t="shared" si="74"/>
        <v>0</v>
      </c>
      <c r="P397" s="10">
        <f>K396</f>
        <v>0</v>
      </c>
      <c r="Q397" s="10">
        <f>IF(AND(M397&lt;M396,N397=0,K396=0),1,0)</f>
        <v>0</v>
      </c>
      <c r="R397" s="10">
        <f t="shared" si="75"/>
        <v>0</v>
      </c>
      <c r="S397" s="10">
        <f>M396</f>
        <v>0</v>
      </c>
      <c r="T397" s="10">
        <f t="shared" si="76"/>
        <v>0</v>
      </c>
      <c r="U397" s="10">
        <f t="shared" si="77"/>
        <v>0</v>
      </c>
      <c r="V397" s="485"/>
    </row>
    <row r="398" spans="1:22" ht="15.75" hidden="1" x14ac:dyDescent="0.25">
      <c r="B398" s="13">
        <v>199</v>
      </c>
      <c r="C398" s="486" t="str">
        <f>IFERROR(VLOOKUP(B398,rozpis_tisk!$A$2:$C$178,2,0),"")</f>
        <v/>
      </c>
      <c r="D398" s="488" t="str">
        <f>IFERROR(VLOOKUP(B398,rozpis_tisk!$A$2:$C$178,3,0),"")</f>
        <v/>
      </c>
      <c r="E398" s="13">
        <f>IFERROR(VLOOKUP(B398,rozpis_tisk!$A$3:$C$202,2,0),"")</f>
        <v>0</v>
      </c>
      <c r="F398" s="26" t="s">
        <v>54</v>
      </c>
      <c r="G398" s="21"/>
      <c r="M398" s="10">
        <f t="shared" si="73"/>
        <v>0</v>
      </c>
      <c r="N398" s="10">
        <f>IF(AND(M398&gt;M399,K398=0),1,0)</f>
        <v>0</v>
      </c>
      <c r="O398" s="10">
        <f t="shared" si="74"/>
        <v>0</v>
      </c>
      <c r="P398" s="10">
        <f>K399</f>
        <v>0</v>
      </c>
      <c r="Q398" s="10">
        <f>IF(AND(M398&lt;M399,P398=0,K398=0),1,0)</f>
        <v>0</v>
      </c>
      <c r="R398" s="10">
        <f t="shared" si="75"/>
        <v>0</v>
      </c>
      <c r="S398" s="10">
        <f>M399</f>
        <v>0</v>
      </c>
      <c r="T398" s="10">
        <f t="shared" si="76"/>
        <v>0</v>
      </c>
      <c r="U398" s="10">
        <f t="shared" si="77"/>
        <v>0</v>
      </c>
      <c r="V398" s="485" t="str">
        <f>IF(M398=M399,"Dopiš SN","")</f>
        <v>Dopiš SN</v>
      </c>
    </row>
    <row r="399" spans="1:22" hidden="1" x14ac:dyDescent="0.25">
      <c r="B399" s="9">
        <f>B398</f>
        <v>199</v>
      </c>
      <c r="C399" s="490"/>
      <c r="D399" s="491"/>
      <c r="E399" s="9">
        <f>IFERROR(VLOOKUP(B399,rozpis_tisk!$A$3:$C$202,3,0),"")</f>
        <v>0</v>
      </c>
      <c r="F399" s="9" t="s">
        <v>55</v>
      </c>
      <c r="G399" s="9"/>
      <c r="M399" s="10">
        <f t="shared" si="73"/>
        <v>0</v>
      </c>
      <c r="N399" s="10">
        <f>IF(AND(M399&gt;M398,K399=0),1,0)</f>
        <v>0</v>
      </c>
      <c r="O399" s="10">
        <f t="shared" si="74"/>
        <v>0</v>
      </c>
      <c r="P399" s="10">
        <f>K398</f>
        <v>0</v>
      </c>
      <c r="Q399" s="10">
        <f>IF(AND(M399&lt;M398,N399=0,K398=0),1,0)</f>
        <v>0</v>
      </c>
      <c r="R399" s="10">
        <f t="shared" si="75"/>
        <v>0</v>
      </c>
      <c r="S399" s="10">
        <f>M398</f>
        <v>0</v>
      </c>
      <c r="T399" s="10">
        <f t="shared" si="76"/>
        <v>0</v>
      </c>
      <c r="U399" s="10">
        <f t="shared" si="77"/>
        <v>0</v>
      </c>
      <c r="V399" s="485"/>
    </row>
    <row r="400" spans="1:22" ht="15.75" hidden="1" x14ac:dyDescent="0.25">
      <c r="B400" s="13">
        <v>200</v>
      </c>
      <c r="C400" s="486" t="str">
        <f>IFERROR(VLOOKUP(B400,rozpis_tisk!$A$2:$C$178,2,0),"")</f>
        <v/>
      </c>
      <c r="D400" s="488" t="str">
        <f>IFERROR(VLOOKUP(B400,rozpis_tisk!$A$2:$C$178,3,0),"")</f>
        <v/>
      </c>
      <c r="E400" s="13">
        <f>IFERROR(VLOOKUP(B400,rozpis_tisk!$A$3:$C$202,2,0),"")</f>
        <v>0</v>
      </c>
      <c r="F400" s="26" t="s">
        <v>54</v>
      </c>
      <c r="G400" s="21"/>
      <c r="M400" s="10">
        <f t="shared" si="73"/>
        <v>0</v>
      </c>
      <c r="N400" s="10">
        <f>IF(AND(M400&gt;M401,K400=0),1,0)</f>
        <v>0</v>
      </c>
      <c r="O400" s="10">
        <f t="shared" si="74"/>
        <v>0</v>
      </c>
      <c r="P400" s="10">
        <f>K401</f>
        <v>0</v>
      </c>
      <c r="Q400" s="10">
        <f>IF(AND(M400&lt;M401,P400=0,K400=0),1,0)</f>
        <v>0</v>
      </c>
      <c r="R400" s="10">
        <f t="shared" si="75"/>
        <v>0</v>
      </c>
      <c r="S400" s="10">
        <f>M401</f>
        <v>0</v>
      </c>
      <c r="T400" s="10">
        <f t="shared" si="76"/>
        <v>0</v>
      </c>
      <c r="U400" s="10">
        <f t="shared" si="77"/>
        <v>0</v>
      </c>
      <c r="V400" s="485" t="str">
        <f>IF(M400=M401,"Dopiš SN","")</f>
        <v>Dopiš SN</v>
      </c>
    </row>
    <row r="401" spans="2:22" hidden="1" x14ac:dyDescent="0.25">
      <c r="B401" s="9">
        <f>B400</f>
        <v>200</v>
      </c>
      <c r="C401" s="490"/>
      <c r="D401" s="491"/>
      <c r="E401" s="9">
        <f>IFERROR(VLOOKUP(B401,rozpis_tisk!$A$3:$C$202,3,0),"")</f>
        <v>0</v>
      </c>
      <c r="F401" s="9" t="s">
        <v>55</v>
      </c>
      <c r="G401" s="9"/>
      <c r="M401" s="10">
        <f t="shared" si="73"/>
        <v>0</v>
      </c>
      <c r="N401" s="10">
        <f>IF(AND(M401&gt;M400,K401=0),1,0)</f>
        <v>0</v>
      </c>
      <c r="O401" s="10">
        <f t="shared" si="74"/>
        <v>0</v>
      </c>
      <c r="P401" s="10">
        <f>K400</f>
        <v>0</v>
      </c>
      <c r="Q401" s="10">
        <f>IF(AND(M401&lt;M400,N401=0,K400=0),1,0)</f>
        <v>0</v>
      </c>
      <c r="R401" s="10">
        <f t="shared" si="75"/>
        <v>0</v>
      </c>
      <c r="S401" s="10">
        <f>M400</f>
        <v>0</v>
      </c>
      <c r="T401" s="10">
        <f t="shared" si="76"/>
        <v>0</v>
      </c>
      <c r="U401" s="10">
        <f t="shared" si="77"/>
        <v>0</v>
      </c>
      <c r="V401" s="485"/>
    </row>
  </sheetData>
  <autoFilter ref="A1:U401" xr:uid="{00000000-0009-0000-0000-000001000000}">
    <filterColumn colId="4">
      <filters>
        <filter val="BK Mladá Boleslav B"/>
        <filter val="Flyers Hockey team"/>
        <filter val="HC Benátky n Jizerou B"/>
        <filter val="HC Berounští Medvědi"/>
        <filter val="HC Čáslav"/>
        <filter val="HC Hvězda Praha"/>
        <filter val="HC Junior Mělník"/>
        <filter val="HC LEV Benešov"/>
        <filter val="HC Poděbrady"/>
        <filter val="HC Rakovník"/>
        <filter val="HC Rytíři Vlašim"/>
        <filter val="HC Žabonosy"/>
        <filter val="HK LEV Slaný"/>
        <filter val="SK Černošice"/>
        <filter val="SK Sršni Kutná Hora"/>
        <filter val="Slavoj Velké Popovice"/>
      </filters>
    </filterColumn>
  </autoFilter>
  <mergeCells count="600">
    <mergeCell ref="C400:C401"/>
    <mergeCell ref="D400:D401"/>
    <mergeCell ref="V400:V401"/>
    <mergeCell ref="C396:C397"/>
    <mergeCell ref="D396:D397"/>
    <mergeCell ref="V396:V397"/>
    <mergeCell ref="C398:C399"/>
    <mergeCell ref="D398:D399"/>
    <mergeCell ref="V398:V399"/>
    <mergeCell ref="C392:C393"/>
    <mergeCell ref="D392:D393"/>
    <mergeCell ref="V392:V393"/>
    <mergeCell ref="C394:C395"/>
    <mergeCell ref="D394:D395"/>
    <mergeCell ref="V394:V395"/>
    <mergeCell ref="C388:C389"/>
    <mergeCell ref="D388:D389"/>
    <mergeCell ref="V388:V389"/>
    <mergeCell ref="C390:C391"/>
    <mergeCell ref="D390:D391"/>
    <mergeCell ref="V390:V391"/>
    <mergeCell ref="C384:C385"/>
    <mergeCell ref="D384:D385"/>
    <mergeCell ref="V384:V385"/>
    <mergeCell ref="C386:C387"/>
    <mergeCell ref="D386:D387"/>
    <mergeCell ref="V386:V387"/>
    <mergeCell ref="C380:C381"/>
    <mergeCell ref="D380:D381"/>
    <mergeCell ref="V380:V381"/>
    <mergeCell ref="C382:C383"/>
    <mergeCell ref="D382:D383"/>
    <mergeCell ref="V382:V383"/>
    <mergeCell ref="V374:V375"/>
    <mergeCell ref="C376:C377"/>
    <mergeCell ref="D376:D377"/>
    <mergeCell ref="V376:V377"/>
    <mergeCell ref="C378:C379"/>
    <mergeCell ref="D378:D379"/>
    <mergeCell ref="V378:V379"/>
    <mergeCell ref="C374:C375"/>
    <mergeCell ref="D368:D369"/>
    <mergeCell ref="D370:D371"/>
    <mergeCell ref="D372:D373"/>
    <mergeCell ref="D374:D375"/>
    <mergeCell ref="C372:C373"/>
    <mergeCell ref="D356:D357"/>
    <mergeCell ref="D358:D359"/>
    <mergeCell ref="D360:D361"/>
    <mergeCell ref="D362:D363"/>
    <mergeCell ref="D364:D365"/>
    <mergeCell ref="D366:D367"/>
    <mergeCell ref="D344:D345"/>
    <mergeCell ref="D346:D347"/>
    <mergeCell ref="D348:D349"/>
    <mergeCell ref="D350:D351"/>
    <mergeCell ref="D352:D353"/>
    <mergeCell ref="D354:D355"/>
    <mergeCell ref="D332:D333"/>
    <mergeCell ref="D334:D335"/>
    <mergeCell ref="D336:D337"/>
    <mergeCell ref="D338:D339"/>
    <mergeCell ref="D340:D341"/>
    <mergeCell ref="D342:D343"/>
    <mergeCell ref="D320:D321"/>
    <mergeCell ref="D322:D323"/>
    <mergeCell ref="D324:D325"/>
    <mergeCell ref="D326:D327"/>
    <mergeCell ref="D328:D329"/>
    <mergeCell ref="D330:D331"/>
    <mergeCell ref="D308:D309"/>
    <mergeCell ref="D310:D311"/>
    <mergeCell ref="D312:D313"/>
    <mergeCell ref="D314:D315"/>
    <mergeCell ref="D316:D317"/>
    <mergeCell ref="D318:D319"/>
    <mergeCell ref="D296:D297"/>
    <mergeCell ref="D298:D299"/>
    <mergeCell ref="D300:D301"/>
    <mergeCell ref="D302:D303"/>
    <mergeCell ref="D304:D305"/>
    <mergeCell ref="D306:D307"/>
    <mergeCell ref="D284:D285"/>
    <mergeCell ref="D286:D287"/>
    <mergeCell ref="D288:D289"/>
    <mergeCell ref="D290:D291"/>
    <mergeCell ref="D292:D293"/>
    <mergeCell ref="D294:D295"/>
    <mergeCell ref="D266:D267"/>
    <mergeCell ref="D268:D269"/>
    <mergeCell ref="D270:D271"/>
    <mergeCell ref="D272:D273"/>
    <mergeCell ref="D274:D275"/>
    <mergeCell ref="D276:D277"/>
    <mergeCell ref="D278:D279"/>
    <mergeCell ref="D280:D281"/>
    <mergeCell ref="D282:D283"/>
    <mergeCell ref="C362:C363"/>
    <mergeCell ref="C364:C365"/>
    <mergeCell ref="C366:C367"/>
    <mergeCell ref="C338:C339"/>
    <mergeCell ref="C340:C341"/>
    <mergeCell ref="C342:C343"/>
    <mergeCell ref="C344:C345"/>
    <mergeCell ref="C368:C369"/>
    <mergeCell ref="C370:C371"/>
    <mergeCell ref="C350:C351"/>
    <mergeCell ref="C352:C353"/>
    <mergeCell ref="C354:C355"/>
    <mergeCell ref="C356:C357"/>
    <mergeCell ref="C358:C359"/>
    <mergeCell ref="C360:C361"/>
    <mergeCell ref="C346:C347"/>
    <mergeCell ref="C348:C349"/>
    <mergeCell ref="C326:C327"/>
    <mergeCell ref="C328:C329"/>
    <mergeCell ref="C330:C331"/>
    <mergeCell ref="C332:C333"/>
    <mergeCell ref="C334:C335"/>
    <mergeCell ref="C336:C337"/>
    <mergeCell ref="C314:C315"/>
    <mergeCell ref="C316:C317"/>
    <mergeCell ref="C318:C319"/>
    <mergeCell ref="C320:C321"/>
    <mergeCell ref="C322:C323"/>
    <mergeCell ref="C324:C325"/>
    <mergeCell ref="C302:C303"/>
    <mergeCell ref="C304:C305"/>
    <mergeCell ref="C306:C307"/>
    <mergeCell ref="C308:C309"/>
    <mergeCell ref="C310:C311"/>
    <mergeCell ref="C312:C313"/>
    <mergeCell ref="C290:C291"/>
    <mergeCell ref="C292:C293"/>
    <mergeCell ref="C294:C295"/>
    <mergeCell ref="C296:C297"/>
    <mergeCell ref="C298:C299"/>
    <mergeCell ref="C300:C301"/>
    <mergeCell ref="C278:C279"/>
    <mergeCell ref="C280:C281"/>
    <mergeCell ref="C282:C283"/>
    <mergeCell ref="C284:C285"/>
    <mergeCell ref="C286:C287"/>
    <mergeCell ref="C288:C289"/>
    <mergeCell ref="C266:C267"/>
    <mergeCell ref="C268:C269"/>
    <mergeCell ref="C270:C271"/>
    <mergeCell ref="C272:C273"/>
    <mergeCell ref="C274:C275"/>
    <mergeCell ref="C276:C277"/>
    <mergeCell ref="V362:V363"/>
    <mergeCell ref="V364:V365"/>
    <mergeCell ref="V366:V367"/>
    <mergeCell ref="V368:V369"/>
    <mergeCell ref="V370:V371"/>
    <mergeCell ref="V372:V373"/>
    <mergeCell ref="V350:V351"/>
    <mergeCell ref="V352:V353"/>
    <mergeCell ref="V354:V355"/>
    <mergeCell ref="V356:V357"/>
    <mergeCell ref="V358:V359"/>
    <mergeCell ref="V360:V361"/>
    <mergeCell ref="V338:V339"/>
    <mergeCell ref="V340:V341"/>
    <mergeCell ref="V342:V343"/>
    <mergeCell ref="V344:V345"/>
    <mergeCell ref="V346:V347"/>
    <mergeCell ref="V348:V349"/>
    <mergeCell ref="V326:V327"/>
    <mergeCell ref="V328:V329"/>
    <mergeCell ref="V330:V331"/>
    <mergeCell ref="V332:V333"/>
    <mergeCell ref="V334:V335"/>
    <mergeCell ref="V336:V337"/>
    <mergeCell ref="V314:V315"/>
    <mergeCell ref="V316:V317"/>
    <mergeCell ref="V318:V319"/>
    <mergeCell ref="V320:V321"/>
    <mergeCell ref="V322:V323"/>
    <mergeCell ref="V324:V325"/>
    <mergeCell ref="V302:V303"/>
    <mergeCell ref="V304:V305"/>
    <mergeCell ref="V306:V307"/>
    <mergeCell ref="V308:V309"/>
    <mergeCell ref="V310:V311"/>
    <mergeCell ref="V312:V313"/>
    <mergeCell ref="V290:V291"/>
    <mergeCell ref="V292:V293"/>
    <mergeCell ref="V294:V295"/>
    <mergeCell ref="V296:V297"/>
    <mergeCell ref="V298:V299"/>
    <mergeCell ref="V300:V301"/>
    <mergeCell ref="V278:V279"/>
    <mergeCell ref="V280:V281"/>
    <mergeCell ref="V282:V283"/>
    <mergeCell ref="V284:V285"/>
    <mergeCell ref="V286:V287"/>
    <mergeCell ref="V288:V289"/>
    <mergeCell ref="V266:V267"/>
    <mergeCell ref="V268:V269"/>
    <mergeCell ref="V270:V271"/>
    <mergeCell ref="V272:V273"/>
    <mergeCell ref="V274:V275"/>
    <mergeCell ref="V276:V277"/>
    <mergeCell ref="C2:C3"/>
    <mergeCell ref="D2:D3"/>
    <mergeCell ref="C4:C5"/>
    <mergeCell ref="D4:D5"/>
    <mergeCell ref="C6:C7"/>
    <mergeCell ref="D6:D7"/>
    <mergeCell ref="C8:C9"/>
    <mergeCell ref="D8:D9"/>
    <mergeCell ref="C10:C11"/>
    <mergeCell ref="D10:D11"/>
    <mergeCell ref="C12:C13"/>
    <mergeCell ref="D12:D13"/>
    <mergeCell ref="C14:C15"/>
    <mergeCell ref="D14:D15"/>
    <mergeCell ref="C16:C17"/>
    <mergeCell ref="D16:D17"/>
    <mergeCell ref="C18:C19"/>
    <mergeCell ref="D18:D19"/>
    <mergeCell ref="C20:C21"/>
    <mergeCell ref="D20:D21"/>
    <mergeCell ref="C22:C23"/>
    <mergeCell ref="D22:D23"/>
    <mergeCell ref="C24:C25"/>
    <mergeCell ref="D24:D25"/>
    <mergeCell ref="C26:C27"/>
    <mergeCell ref="D26:D27"/>
    <mergeCell ref="C28:C29"/>
    <mergeCell ref="D28:D29"/>
    <mergeCell ref="C30:C31"/>
    <mergeCell ref="D30:D31"/>
    <mergeCell ref="C32:C33"/>
    <mergeCell ref="D32:D33"/>
    <mergeCell ref="C34:C35"/>
    <mergeCell ref="D34:D35"/>
    <mergeCell ref="C36:C37"/>
    <mergeCell ref="D36:D37"/>
    <mergeCell ref="C38:C39"/>
    <mergeCell ref="D38:D39"/>
    <mergeCell ref="C40:C41"/>
    <mergeCell ref="D40:D41"/>
    <mergeCell ref="C42:C43"/>
    <mergeCell ref="D42:D43"/>
    <mergeCell ref="C44:C45"/>
    <mergeCell ref="D44:D45"/>
    <mergeCell ref="C46:C47"/>
    <mergeCell ref="D46:D47"/>
    <mergeCell ref="C48:C49"/>
    <mergeCell ref="D48:D49"/>
    <mergeCell ref="C50:C51"/>
    <mergeCell ref="D50:D51"/>
    <mergeCell ref="C52:C53"/>
    <mergeCell ref="D52:D53"/>
    <mergeCell ref="C54:C55"/>
    <mergeCell ref="D54:D55"/>
    <mergeCell ref="C56:C57"/>
    <mergeCell ref="D56:D57"/>
    <mergeCell ref="C58:C59"/>
    <mergeCell ref="D58:D59"/>
    <mergeCell ref="C60:C61"/>
    <mergeCell ref="D60:D61"/>
    <mergeCell ref="C62:C63"/>
    <mergeCell ref="D62:D63"/>
    <mergeCell ref="C64:C65"/>
    <mergeCell ref="D64:D65"/>
    <mergeCell ref="C66:C67"/>
    <mergeCell ref="D66:D67"/>
    <mergeCell ref="C68:C69"/>
    <mergeCell ref="D68:D69"/>
    <mergeCell ref="C70:C71"/>
    <mergeCell ref="D70:D71"/>
    <mergeCell ref="C72:C73"/>
    <mergeCell ref="D72:D73"/>
    <mergeCell ref="C74:C75"/>
    <mergeCell ref="D74:D75"/>
    <mergeCell ref="C76:C77"/>
    <mergeCell ref="D76:D77"/>
    <mergeCell ref="C78:C79"/>
    <mergeCell ref="D78:D79"/>
    <mergeCell ref="C80:C81"/>
    <mergeCell ref="D80:D81"/>
    <mergeCell ref="C82:C83"/>
    <mergeCell ref="D82:D83"/>
    <mergeCell ref="C84:C85"/>
    <mergeCell ref="D84:D85"/>
    <mergeCell ref="C86:C87"/>
    <mergeCell ref="D86:D87"/>
    <mergeCell ref="C88:C89"/>
    <mergeCell ref="D88:D89"/>
    <mergeCell ref="C90:C91"/>
    <mergeCell ref="D90:D91"/>
    <mergeCell ref="C92:C93"/>
    <mergeCell ref="D92:D93"/>
    <mergeCell ref="C94:C95"/>
    <mergeCell ref="D94:D95"/>
    <mergeCell ref="C96:C97"/>
    <mergeCell ref="D96:D97"/>
    <mergeCell ref="C98:C99"/>
    <mergeCell ref="D98:D99"/>
    <mergeCell ref="C100:C101"/>
    <mergeCell ref="D100:D101"/>
    <mergeCell ref="C102:C103"/>
    <mergeCell ref="D102:D103"/>
    <mergeCell ref="C104:C105"/>
    <mergeCell ref="D104:D105"/>
    <mergeCell ref="C106:C107"/>
    <mergeCell ref="D106:D107"/>
    <mergeCell ref="C108:C109"/>
    <mergeCell ref="D108:D109"/>
    <mergeCell ref="C110:C111"/>
    <mergeCell ref="D110:D111"/>
    <mergeCell ref="C112:C113"/>
    <mergeCell ref="D112:D113"/>
    <mergeCell ref="C114:C115"/>
    <mergeCell ref="D114:D115"/>
    <mergeCell ref="C116:C117"/>
    <mergeCell ref="D116:D117"/>
    <mergeCell ref="C118:C119"/>
    <mergeCell ref="D118:D119"/>
    <mergeCell ref="C120:C121"/>
    <mergeCell ref="D120:D121"/>
    <mergeCell ref="C122:C123"/>
    <mergeCell ref="D122:D123"/>
    <mergeCell ref="C124:C125"/>
    <mergeCell ref="D124:D125"/>
    <mergeCell ref="C126:C127"/>
    <mergeCell ref="D126:D127"/>
    <mergeCell ref="C128:C129"/>
    <mergeCell ref="D128:D129"/>
    <mergeCell ref="C130:C131"/>
    <mergeCell ref="D130:D131"/>
    <mergeCell ref="C132:C133"/>
    <mergeCell ref="D132:D133"/>
    <mergeCell ref="C134:C135"/>
    <mergeCell ref="D134:D135"/>
    <mergeCell ref="C136:C137"/>
    <mergeCell ref="D136:D137"/>
    <mergeCell ref="C138:C139"/>
    <mergeCell ref="D138:D139"/>
    <mergeCell ref="C140:C141"/>
    <mergeCell ref="D140:D141"/>
    <mergeCell ref="C142:C143"/>
    <mergeCell ref="D142:D143"/>
    <mergeCell ref="C144:C145"/>
    <mergeCell ref="D144:D145"/>
    <mergeCell ref="C146:C147"/>
    <mergeCell ref="D146:D147"/>
    <mergeCell ref="C148:C149"/>
    <mergeCell ref="D148:D149"/>
    <mergeCell ref="C150:C151"/>
    <mergeCell ref="D150:D151"/>
    <mergeCell ref="C152:C153"/>
    <mergeCell ref="D152:D153"/>
    <mergeCell ref="C154:C155"/>
    <mergeCell ref="D154:D155"/>
    <mergeCell ref="C156:C157"/>
    <mergeCell ref="D156:D157"/>
    <mergeCell ref="C158:C159"/>
    <mergeCell ref="D158:D159"/>
    <mergeCell ref="C160:C161"/>
    <mergeCell ref="D160:D161"/>
    <mergeCell ref="C162:C163"/>
    <mergeCell ref="D162:D163"/>
    <mergeCell ref="C164:C165"/>
    <mergeCell ref="D164:D165"/>
    <mergeCell ref="C166:C167"/>
    <mergeCell ref="D166:D167"/>
    <mergeCell ref="C168:C169"/>
    <mergeCell ref="D168:D169"/>
    <mergeCell ref="C170:C171"/>
    <mergeCell ref="D170:D171"/>
    <mergeCell ref="C172:C173"/>
    <mergeCell ref="D172:D173"/>
    <mergeCell ref="C174:C175"/>
    <mergeCell ref="D174:D175"/>
    <mergeCell ref="C176:C177"/>
    <mergeCell ref="D176:D177"/>
    <mergeCell ref="C178:C179"/>
    <mergeCell ref="D178:D179"/>
    <mergeCell ref="C180:C181"/>
    <mergeCell ref="D180:D181"/>
    <mergeCell ref="C182:C183"/>
    <mergeCell ref="D182:D183"/>
    <mergeCell ref="C184:C185"/>
    <mergeCell ref="D184:D185"/>
    <mergeCell ref="C186:C187"/>
    <mergeCell ref="D186:D187"/>
    <mergeCell ref="C188:C189"/>
    <mergeCell ref="D188:D189"/>
    <mergeCell ref="C190:C191"/>
    <mergeCell ref="D190:D191"/>
    <mergeCell ref="C192:C193"/>
    <mergeCell ref="D192:D193"/>
    <mergeCell ref="C194:C195"/>
    <mergeCell ref="D194:D195"/>
    <mergeCell ref="C196:C197"/>
    <mergeCell ref="D196:D197"/>
    <mergeCell ref="C198:C199"/>
    <mergeCell ref="D198:D199"/>
    <mergeCell ref="C200:C201"/>
    <mergeCell ref="D200:D201"/>
    <mergeCell ref="C202:C203"/>
    <mergeCell ref="D202:D203"/>
    <mergeCell ref="C204:C205"/>
    <mergeCell ref="D204:D205"/>
    <mergeCell ref="C206:C207"/>
    <mergeCell ref="D206:D207"/>
    <mergeCell ref="C208:C209"/>
    <mergeCell ref="D208:D209"/>
    <mergeCell ref="C210:C211"/>
    <mergeCell ref="D210:D211"/>
    <mergeCell ref="C212:C213"/>
    <mergeCell ref="D212:D213"/>
    <mergeCell ref="C214:C215"/>
    <mergeCell ref="D214:D215"/>
    <mergeCell ref="C216:C217"/>
    <mergeCell ref="D216:D217"/>
    <mergeCell ref="C218:C219"/>
    <mergeCell ref="D218:D219"/>
    <mergeCell ref="C220:C221"/>
    <mergeCell ref="D220:D221"/>
    <mergeCell ref="C222:C223"/>
    <mergeCell ref="D222:D223"/>
    <mergeCell ref="C224:C225"/>
    <mergeCell ref="D224:D225"/>
    <mergeCell ref="C226:C227"/>
    <mergeCell ref="D226:D227"/>
    <mergeCell ref="C228:C229"/>
    <mergeCell ref="D228:D229"/>
    <mergeCell ref="C230:C231"/>
    <mergeCell ref="D230:D231"/>
    <mergeCell ref="C232:C233"/>
    <mergeCell ref="D232:D233"/>
    <mergeCell ref="C234:C235"/>
    <mergeCell ref="D234:D235"/>
    <mergeCell ref="C236:C237"/>
    <mergeCell ref="D236:D237"/>
    <mergeCell ref="C238:C239"/>
    <mergeCell ref="D238:D239"/>
    <mergeCell ref="C240:C241"/>
    <mergeCell ref="D240:D241"/>
    <mergeCell ref="C242:C243"/>
    <mergeCell ref="D242:D243"/>
    <mergeCell ref="C244:C245"/>
    <mergeCell ref="D244:D245"/>
    <mergeCell ref="C246:C247"/>
    <mergeCell ref="D246:D247"/>
    <mergeCell ref="C248:C249"/>
    <mergeCell ref="D248:D249"/>
    <mergeCell ref="C250:C251"/>
    <mergeCell ref="D250:D251"/>
    <mergeCell ref="C252:C253"/>
    <mergeCell ref="D252:D253"/>
    <mergeCell ref="C254:C255"/>
    <mergeCell ref="D254:D255"/>
    <mergeCell ref="C256:C257"/>
    <mergeCell ref="D256:D257"/>
    <mergeCell ref="C258:C259"/>
    <mergeCell ref="D258:D259"/>
    <mergeCell ref="C260:C261"/>
    <mergeCell ref="D260:D261"/>
    <mergeCell ref="C262:C263"/>
    <mergeCell ref="D262:D263"/>
    <mergeCell ref="C264:C265"/>
    <mergeCell ref="D264:D265"/>
    <mergeCell ref="V2:V3"/>
    <mergeCell ref="V4:V5"/>
    <mergeCell ref="V6:V7"/>
    <mergeCell ref="V8:V9"/>
    <mergeCell ref="V10:V11"/>
    <mergeCell ref="V12:V13"/>
    <mergeCell ref="V14:V15"/>
    <mergeCell ref="V16:V17"/>
    <mergeCell ref="V18:V19"/>
    <mergeCell ref="V20:V21"/>
    <mergeCell ref="V22:V23"/>
    <mergeCell ref="V24:V25"/>
    <mergeCell ref="V26:V27"/>
    <mergeCell ref="V28:V29"/>
    <mergeCell ref="V30:V31"/>
    <mergeCell ref="V32:V33"/>
    <mergeCell ref="V34:V35"/>
    <mergeCell ref="V36:V37"/>
    <mergeCell ref="V38:V39"/>
    <mergeCell ref="V40:V41"/>
    <mergeCell ref="V42:V43"/>
    <mergeCell ref="V44:V45"/>
    <mergeCell ref="V46:V47"/>
    <mergeCell ref="V48:V49"/>
    <mergeCell ref="V50:V51"/>
    <mergeCell ref="V52:V53"/>
    <mergeCell ref="V54:V55"/>
    <mergeCell ref="V56:V57"/>
    <mergeCell ref="V58:V59"/>
    <mergeCell ref="V60:V61"/>
    <mergeCell ref="V62:V63"/>
    <mergeCell ref="V64:V65"/>
    <mergeCell ref="V66:V67"/>
    <mergeCell ref="V68:V69"/>
    <mergeCell ref="V70:V71"/>
    <mergeCell ref="V72:V73"/>
    <mergeCell ref="V74:V75"/>
    <mergeCell ref="V76:V77"/>
    <mergeCell ref="V78:V79"/>
    <mergeCell ref="V80:V81"/>
    <mergeCell ref="V82:V83"/>
    <mergeCell ref="V84:V85"/>
    <mergeCell ref="V86:V87"/>
    <mergeCell ref="V88:V89"/>
    <mergeCell ref="V90:V91"/>
    <mergeCell ref="V92:V93"/>
    <mergeCell ref="V94:V95"/>
    <mergeCell ref="V96:V97"/>
    <mergeCell ref="V98:V99"/>
    <mergeCell ref="V100:V101"/>
    <mergeCell ref="V102:V103"/>
    <mergeCell ref="V104:V105"/>
    <mergeCell ref="V106:V107"/>
    <mergeCell ref="V108:V109"/>
    <mergeCell ref="V110:V111"/>
    <mergeCell ref="V112:V113"/>
    <mergeCell ref="V114:V115"/>
    <mergeCell ref="V116:V117"/>
    <mergeCell ref="V118:V119"/>
    <mergeCell ref="V120:V121"/>
    <mergeCell ref="V122:V123"/>
    <mergeCell ref="V124:V125"/>
    <mergeCell ref="V126:V127"/>
    <mergeCell ref="V128:V129"/>
    <mergeCell ref="V130:V131"/>
    <mergeCell ref="V132:V133"/>
    <mergeCell ref="V134:V135"/>
    <mergeCell ref="V136:V137"/>
    <mergeCell ref="V138:V139"/>
    <mergeCell ref="V140:V141"/>
    <mergeCell ref="V142:V143"/>
    <mergeCell ref="V144:V145"/>
    <mergeCell ref="V146:V147"/>
    <mergeCell ref="V148:V149"/>
    <mergeCell ref="V150:V151"/>
    <mergeCell ref="V152:V153"/>
    <mergeCell ref="V154:V155"/>
    <mergeCell ref="V156:V157"/>
    <mergeCell ref="V158:V159"/>
    <mergeCell ref="V160:V161"/>
    <mergeCell ref="V162:V163"/>
    <mergeCell ref="V164:V165"/>
    <mergeCell ref="V166:V167"/>
    <mergeCell ref="V168:V169"/>
    <mergeCell ref="V170:V171"/>
    <mergeCell ref="V172:V173"/>
    <mergeCell ref="V174:V175"/>
    <mergeCell ref="V176:V177"/>
    <mergeCell ref="V178:V179"/>
    <mergeCell ref="V180:V181"/>
    <mergeCell ref="V182:V183"/>
    <mergeCell ref="V184:V185"/>
    <mergeCell ref="V186:V187"/>
    <mergeCell ref="V188:V189"/>
    <mergeCell ref="V190:V191"/>
    <mergeCell ref="V192:V193"/>
    <mergeCell ref="V194:V195"/>
    <mergeCell ref="V196:V197"/>
    <mergeCell ref="V198:V199"/>
    <mergeCell ref="V200:V201"/>
    <mergeCell ref="V202:V203"/>
    <mergeCell ref="V204:V205"/>
    <mergeCell ref="V206:V207"/>
    <mergeCell ref="V208:V209"/>
    <mergeCell ref="V210:V211"/>
    <mergeCell ref="V212:V213"/>
    <mergeCell ref="V214:V215"/>
    <mergeCell ref="V216:V217"/>
    <mergeCell ref="V218:V219"/>
    <mergeCell ref="V220:V221"/>
    <mergeCell ref="V222:V223"/>
    <mergeCell ref="V224:V225"/>
    <mergeCell ref="V226:V227"/>
    <mergeCell ref="V228:V229"/>
    <mergeCell ref="V230:V231"/>
    <mergeCell ref="V232:V233"/>
    <mergeCell ref="V234:V235"/>
    <mergeCell ref="V254:V255"/>
    <mergeCell ref="V256:V257"/>
    <mergeCell ref="V258:V259"/>
    <mergeCell ref="V260:V261"/>
    <mergeCell ref="V262:V263"/>
    <mergeCell ref="V264:V265"/>
    <mergeCell ref="V236:V237"/>
    <mergeCell ref="V238:V239"/>
    <mergeCell ref="V240:V241"/>
    <mergeCell ref="V242:V243"/>
    <mergeCell ref="V244:V245"/>
    <mergeCell ref="V246:V247"/>
    <mergeCell ref="V248:V249"/>
    <mergeCell ref="V250:V251"/>
    <mergeCell ref="V252:V253"/>
  </mergeCells>
  <conditionalFormatting sqref="V2 V4 V6 V8 V10 V12 V14 V16 V18 V20 V22 V24 V26 V28 V30 V32 V34 V36 V38 V40 V42 V44 V46 V48 V50 V52 V54 V56 V58 V60 V62 V64 V66 V68 V70 V72 V74 V76 V78 V80 V82 V84 V86 V88 V90 V92 V94 V96 V98 V100 V102 V104 V106 V108 V110 V112 V114 V116 V118 V120 V122 V124 V126 V128 V130 V132 V134 V136 V138 V140 V142 V144 V146 V148 V150 V152 V154 V156 V158 V160 V162 V164 V166 V168 V170 V172 V174 V176 V178 V180 V182 V184 V186 V188 V190 V192 V194 V196 V198 V200 V202 V204 V206 V208 V210 V214 V216 V218 V220 V222 V224 V226 V228 V230 V232 V234 V236 V238 V240 V242 V244 V246 V248 V250 V252 V254 V256 V258 V260 V262 V264 V266 V268 V270 V272 V274 V276 V278 V280 V282 V284 V286 V288 V290 V292 V294 V296 V298 V300 V302 V304 V306 V308 V310 V312 V314 V316 V318 V320 V322 V324 V326 V328 V330 V332 V334 V336 V338 V340 V342 V344 V346 V348 V350 V352 V354 V356 V358 V360 V362 V364 V366 V368 V370 V372 V402:V65536 V374 V376 V378 V380 V382 V384 V386 V388 V390 V392 V394 V396 V398 V400 V212">
    <cfRule type="cellIs" dxfId="3" priority="1" stopIfTrue="1" operator="equal">
      <formula>"Dopiš SN"</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L24"/>
  <sheetViews>
    <sheetView workbookViewId="0">
      <selection activeCell="G29" sqref="G29"/>
    </sheetView>
  </sheetViews>
  <sheetFormatPr defaultRowHeight="15" x14ac:dyDescent="0.25"/>
  <cols>
    <col min="2" max="2" width="21.7109375" bestFit="1" customWidth="1"/>
    <col min="3" max="3" width="10.28515625" bestFit="1" customWidth="1"/>
    <col min="4" max="4" width="7" bestFit="1" customWidth="1"/>
    <col min="5" max="5" width="12.42578125" bestFit="1" customWidth="1"/>
    <col min="6" max="6" width="13.28515625" bestFit="1" customWidth="1"/>
    <col min="7" max="7" width="7.7109375" bestFit="1" customWidth="1"/>
    <col min="8" max="9" width="5" bestFit="1" customWidth="1"/>
    <col min="10" max="10" width="6.28515625" bestFit="1" customWidth="1"/>
    <col min="11" max="11" width="6.42578125" bestFit="1" customWidth="1"/>
    <col min="12" max="12" width="14.140625" bestFit="1" customWidth="1"/>
  </cols>
  <sheetData>
    <row r="1" spans="1:12" ht="15.75" thickBot="1" x14ac:dyDescent="0.3">
      <c r="A1" s="494" t="s">
        <v>111</v>
      </c>
      <c r="B1" s="100" t="s">
        <v>23</v>
      </c>
      <c r="C1" s="98" t="s">
        <v>118</v>
      </c>
    </row>
    <row r="2" spans="1:12" ht="27" thickBot="1" x14ac:dyDescent="0.45">
      <c r="A2" s="494"/>
      <c r="B2" s="492" t="s">
        <v>121</v>
      </c>
      <c r="C2" s="492"/>
      <c r="D2" s="492"/>
      <c r="E2" s="492"/>
      <c r="F2" s="492"/>
      <c r="G2" s="492"/>
      <c r="H2" s="492"/>
      <c r="I2" s="492"/>
      <c r="J2" s="492"/>
      <c r="K2" s="493"/>
    </row>
    <row r="3" spans="1:12" ht="15" hidden="1" customHeight="1" x14ac:dyDescent="0.25">
      <c r="A3" s="494"/>
      <c r="B3" s="93"/>
      <c r="C3" s="94" t="s">
        <v>73</v>
      </c>
      <c r="D3" s="95"/>
      <c r="E3" s="95"/>
      <c r="F3" s="95"/>
      <c r="G3" s="95"/>
      <c r="H3" s="95"/>
      <c r="I3" s="95"/>
      <c r="J3" s="95"/>
      <c r="K3" s="96"/>
    </row>
    <row r="4" spans="1:12" x14ac:dyDescent="0.25">
      <c r="A4" s="494"/>
      <c r="B4" s="99" t="s">
        <v>79</v>
      </c>
      <c r="C4" s="29" t="s">
        <v>89</v>
      </c>
      <c r="D4" s="30" t="s">
        <v>103</v>
      </c>
      <c r="E4" s="30" t="s">
        <v>104</v>
      </c>
      <c r="F4" s="30" t="s">
        <v>105</v>
      </c>
      <c r="G4" s="30" t="s">
        <v>106</v>
      </c>
      <c r="H4" s="30" t="s">
        <v>107</v>
      </c>
      <c r="I4" s="30" t="s">
        <v>108</v>
      </c>
      <c r="J4" s="30" t="s">
        <v>109</v>
      </c>
      <c r="K4" s="31" t="s">
        <v>110</v>
      </c>
    </row>
    <row r="5" spans="1:12" x14ac:dyDescent="0.25">
      <c r="A5" s="34" t="s">
        <v>0</v>
      </c>
      <c r="B5" s="32" t="s">
        <v>6</v>
      </c>
      <c r="C5" s="454">
        <v>22</v>
      </c>
      <c r="D5" s="455">
        <v>10</v>
      </c>
      <c r="E5" s="455">
        <v>2</v>
      </c>
      <c r="F5" s="455">
        <v>2</v>
      </c>
      <c r="G5" s="455">
        <v>8</v>
      </c>
      <c r="H5" s="455">
        <v>98</v>
      </c>
      <c r="I5" s="455">
        <v>101</v>
      </c>
      <c r="J5" s="455">
        <v>36</v>
      </c>
      <c r="K5" s="456">
        <v>-3</v>
      </c>
    </row>
    <row r="6" spans="1:12" x14ac:dyDescent="0.25">
      <c r="A6" s="34" t="s">
        <v>3</v>
      </c>
      <c r="B6" s="33" t="s">
        <v>101</v>
      </c>
      <c r="C6" s="457">
        <v>22</v>
      </c>
      <c r="D6" s="458">
        <v>7</v>
      </c>
      <c r="E6" s="458">
        <v>1</v>
      </c>
      <c r="F6" s="458">
        <v>3</v>
      </c>
      <c r="G6" s="458">
        <v>11</v>
      </c>
      <c r="H6" s="458">
        <v>56</v>
      </c>
      <c r="I6" s="458">
        <v>74</v>
      </c>
      <c r="J6" s="458">
        <v>26</v>
      </c>
      <c r="K6" s="459">
        <v>-18</v>
      </c>
    </row>
    <row r="7" spans="1:12" x14ac:dyDescent="0.25">
      <c r="A7" s="34" t="s">
        <v>5</v>
      </c>
      <c r="B7" s="28" t="s">
        <v>2</v>
      </c>
      <c r="C7" s="460">
        <v>22</v>
      </c>
      <c r="D7" s="461">
        <v>9</v>
      </c>
      <c r="E7" s="461">
        <v>4</v>
      </c>
      <c r="F7" s="461">
        <v>0</v>
      </c>
      <c r="G7" s="461">
        <v>9</v>
      </c>
      <c r="H7" s="461">
        <v>75</v>
      </c>
      <c r="I7" s="461">
        <v>71</v>
      </c>
      <c r="J7" s="461">
        <v>35</v>
      </c>
      <c r="K7" s="462">
        <v>4</v>
      </c>
    </row>
    <row r="8" spans="1:12" x14ac:dyDescent="0.25">
      <c r="A8" s="34" t="s">
        <v>8</v>
      </c>
      <c r="B8" s="33" t="s">
        <v>12</v>
      </c>
      <c r="C8" s="457">
        <v>22</v>
      </c>
      <c r="D8" s="458">
        <v>14</v>
      </c>
      <c r="E8" s="458">
        <v>3</v>
      </c>
      <c r="F8" s="458">
        <v>1</v>
      </c>
      <c r="G8" s="458">
        <v>4</v>
      </c>
      <c r="H8" s="458">
        <v>113</v>
      </c>
      <c r="I8" s="458">
        <v>77</v>
      </c>
      <c r="J8" s="458">
        <v>49</v>
      </c>
      <c r="K8" s="459">
        <v>36</v>
      </c>
    </row>
    <row r="9" spans="1:12" x14ac:dyDescent="0.25">
      <c r="A9" s="34" t="s">
        <v>10</v>
      </c>
      <c r="B9" s="33" t="s">
        <v>9</v>
      </c>
      <c r="C9" s="457">
        <v>22</v>
      </c>
      <c r="D9" s="458">
        <v>9</v>
      </c>
      <c r="E9" s="458">
        <v>1</v>
      </c>
      <c r="F9" s="458">
        <v>2</v>
      </c>
      <c r="G9" s="458">
        <v>10</v>
      </c>
      <c r="H9" s="458">
        <v>77</v>
      </c>
      <c r="I9" s="458">
        <v>77</v>
      </c>
      <c r="J9" s="458">
        <v>31</v>
      </c>
      <c r="K9" s="459">
        <v>0</v>
      </c>
    </row>
    <row r="10" spans="1:12" x14ac:dyDescent="0.25">
      <c r="A10" s="34" t="s">
        <v>13</v>
      </c>
      <c r="B10" s="28" t="s">
        <v>7</v>
      </c>
      <c r="C10" s="460">
        <v>22</v>
      </c>
      <c r="D10" s="461">
        <v>15</v>
      </c>
      <c r="E10" s="461">
        <v>1</v>
      </c>
      <c r="F10" s="461">
        <v>1</v>
      </c>
      <c r="G10" s="461">
        <v>5</v>
      </c>
      <c r="H10" s="461">
        <v>95</v>
      </c>
      <c r="I10" s="461">
        <v>60</v>
      </c>
      <c r="J10" s="461">
        <v>48</v>
      </c>
      <c r="K10" s="462">
        <v>35</v>
      </c>
    </row>
    <row r="11" spans="1:12" x14ac:dyDescent="0.25">
      <c r="A11" s="34" t="s">
        <v>16</v>
      </c>
      <c r="B11" s="33" t="s">
        <v>4</v>
      </c>
      <c r="C11" s="457">
        <v>22</v>
      </c>
      <c r="D11" s="458">
        <v>7</v>
      </c>
      <c r="E11" s="458">
        <v>2</v>
      </c>
      <c r="F11" s="458">
        <v>4</v>
      </c>
      <c r="G11" s="458">
        <v>9</v>
      </c>
      <c r="H11" s="458">
        <v>71</v>
      </c>
      <c r="I11" s="458">
        <v>89</v>
      </c>
      <c r="J11" s="458">
        <v>29</v>
      </c>
      <c r="K11" s="459">
        <v>-18</v>
      </c>
    </row>
    <row r="12" spans="1:12" x14ac:dyDescent="0.25">
      <c r="A12" s="34" t="s">
        <v>17</v>
      </c>
      <c r="B12" s="28" t="s">
        <v>14</v>
      </c>
      <c r="C12" s="460">
        <v>22</v>
      </c>
      <c r="D12" s="461">
        <v>15</v>
      </c>
      <c r="E12" s="461">
        <v>0</v>
      </c>
      <c r="F12" s="461">
        <v>2</v>
      </c>
      <c r="G12" s="461">
        <v>5</v>
      </c>
      <c r="H12" s="461">
        <v>92</v>
      </c>
      <c r="I12" s="461">
        <v>60</v>
      </c>
      <c r="J12" s="461">
        <v>47</v>
      </c>
      <c r="K12" s="462">
        <v>32</v>
      </c>
    </row>
    <row r="13" spans="1:12" x14ac:dyDescent="0.25">
      <c r="A13" s="34" t="s">
        <v>18</v>
      </c>
      <c r="B13" s="28" t="s">
        <v>11</v>
      </c>
      <c r="C13" s="460">
        <v>22</v>
      </c>
      <c r="D13" s="461">
        <v>11</v>
      </c>
      <c r="E13" s="461">
        <v>3</v>
      </c>
      <c r="F13" s="461">
        <v>1</v>
      </c>
      <c r="G13" s="461">
        <v>7</v>
      </c>
      <c r="H13" s="461">
        <v>95</v>
      </c>
      <c r="I13" s="461">
        <v>71</v>
      </c>
      <c r="J13" s="461">
        <v>40</v>
      </c>
      <c r="K13" s="462">
        <v>24</v>
      </c>
    </row>
    <row r="14" spans="1:12" x14ac:dyDescent="0.25">
      <c r="A14" s="34" t="s">
        <v>19</v>
      </c>
      <c r="B14" s="28" t="s">
        <v>15</v>
      </c>
      <c r="C14" s="460">
        <v>22</v>
      </c>
      <c r="D14" s="461">
        <v>9</v>
      </c>
      <c r="E14" s="461">
        <v>1</v>
      </c>
      <c r="F14" s="461">
        <v>2</v>
      </c>
      <c r="G14" s="461">
        <v>10</v>
      </c>
      <c r="H14" s="461">
        <v>86</v>
      </c>
      <c r="I14" s="461">
        <v>79</v>
      </c>
      <c r="J14" s="461">
        <v>31</v>
      </c>
      <c r="K14" s="462">
        <v>7</v>
      </c>
    </row>
    <row r="15" spans="1:12" x14ac:dyDescent="0.25">
      <c r="A15" s="34" t="s">
        <v>20</v>
      </c>
      <c r="B15" s="120" t="s">
        <v>124</v>
      </c>
      <c r="C15" s="463">
        <v>22</v>
      </c>
      <c r="D15" s="464">
        <v>5</v>
      </c>
      <c r="E15" s="464">
        <v>2</v>
      </c>
      <c r="F15" s="464">
        <v>0</v>
      </c>
      <c r="G15" s="464">
        <v>15</v>
      </c>
      <c r="H15" s="464">
        <v>62</v>
      </c>
      <c r="I15" s="464">
        <v>89</v>
      </c>
      <c r="J15" s="464">
        <v>19</v>
      </c>
      <c r="K15" s="465">
        <v>-27</v>
      </c>
      <c r="L15" s="246"/>
    </row>
    <row r="16" spans="1:12" x14ac:dyDescent="0.25">
      <c r="A16" s="34" t="s">
        <v>21</v>
      </c>
      <c r="B16" s="59" t="s">
        <v>135</v>
      </c>
      <c r="C16" s="460">
        <v>22</v>
      </c>
      <c r="D16" s="461">
        <v>6</v>
      </c>
      <c r="E16" s="461">
        <v>2</v>
      </c>
      <c r="F16" s="461">
        <v>5</v>
      </c>
      <c r="G16" s="461">
        <v>9</v>
      </c>
      <c r="H16" s="461">
        <v>81</v>
      </c>
      <c r="I16" s="461">
        <v>93</v>
      </c>
      <c r="J16" s="461">
        <v>27</v>
      </c>
      <c r="K16" s="462">
        <v>-12</v>
      </c>
    </row>
    <row r="17" spans="1:12" x14ac:dyDescent="0.25">
      <c r="A17" s="34" t="s">
        <v>112</v>
      </c>
      <c r="B17" s="90" t="s">
        <v>136</v>
      </c>
      <c r="C17" s="457">
        <v>22</v>
      </c>
      <c r="D17" s="458">
        <v>9</v>
      </c>
      <c r="E17" s="458">
        <v>0</v>
      </c>
      <c r="F17" s="458">
        <v>2</v>
      </c>
      <c r="G17" s="458">
        <v>11</v>
      </c>
      <c r="H17" s="458">
        <v>73</v>
      </c>
      <c r="I17" s="458">
        <v>81</v>
      </c>
      <c r="J17" s="458">
        <v>29</v>
      </c>
      <c r="K17" s="459">
        <v>-8</v>
      </c>
      <c r="L17" s="173" t="s">
        <v>151</v>
      </c>
    </row>
    <row r="18" spans="1:12" x14ac:dyDescent="0.25">
      <c r="A18" s="34" t="s">
        <v>113</v>
      </c>
      <c r="B18" s="90" t="s">
        <v>102</v>
      </c>
      <c r="C18" s="457">
        <v>22</v>
      </c>
      <c r="D18" s="458">
        <v>6</v>
      </c>
      <c r="E18" s="458">
        <v>3</v>
      </c>
      <c r="F18" s="458">
        <v>2</v>
      </c>
      <c r="G18" s="458">
        <v>11</v>
      </c>
      <c r="H18" s="458">
        <v>87</v>
      </c>
      <c r="I18" s="458">
        <v>104</v>
      </c>
      <c r="J18" s="458">
        <v>26</v>
      </c>
      <c r="K18" s="459">
        <v>-17</v>
      </c>
    </row>
    <row r="19" spans="1:12" x14ac:dyDescent="0.25">
      <c r="A19" s="34" t="s">
        <v>114</v>
      </c>
      <c r="B19" s="59" t="s">
        <v>197</v>
      </c>
      <c r="C19" s="460">
        <v>22</v>
      </c>
      <c r="D19" s="461">
        <v>7</v>
      </c>
      <c r="E19" s="461">
        <v>2</v>
      </c>
      <c r="F19" s="461">
        <v>1</v>
      </c>
      <c r="G19" s="461">
        <v>12</v>
      </c>
      <c r="H19" s="461">
        <v>85</v>
      </c>
      <c r="I19" s="461">
        <v>93</v>
      </c>
      <c r="J19" s="461">
        <v>26</v>
      </c>
      <c r="K19" s="462">
        <v>-8</v>
      </c>
    </row>
    <row r="20" spans="1:12" x14ac:dyDescent="0.25">
      <c r="A20" s="34" t="s">
        <v>115</v>
      </c>
      <c r="B20" s="59" t="s">
        <v>204</v>
      </c>
      <c r="C20" s="460">
        <v>22</v>
      </c>
      <c r="D20" s="461">
        <v>8</v>
      </c>
      <c r="E20" s="461">
        <v>2</v>
      </c>
      <c r="F20" s="461">
        <v>1</v>
      </c>
      <c r="G20" s="461">
        <v>11</v>
      </c>
      <c r="H20" s="461">
        <v>58</v>
      </c>
      <c r="I20" s="461">
        <v>85</v>
      </c>
      <c r="J20" s="461">
        <v>29</v>
      </c>
      <c r="K20" s="462">
        <v>-27</v>
      </c>
      <c r="L20" s="172" t="s">
        <v>150</v>
      </c>
    </row>
    <row r="21" spans="1:12" x14ac:dyDescent="0.25">
      <c r="A21" s="34" t="s">
        <v>116</v>
      </c>
      <c r="B21" s="97" t="s">
        <v>76</v>
      </c>
      <c r="C21" s="466">
        <v>352</v>
      </c>
      <c r="D21" s="467">
        <v>147</v>
      </c>
      <c r="E21" s="467">
        <v>29</v>
      </c>
      <c r="F21" s="467">
        <v>29</v>
      </c>
      <c r="G21" s="467">
        <v>147</v>
      </c>
      <c r="H21" s="467">
        <v>1304</v>
      </c>
      <c r="I21" s="467">
        <v>1304</v>
      </c>
      <c r="J21" s="467">
        <v>528</v>
      </c>
      <c r="K21" s="468">
        <v>0</v>
      </c>
      <c r="L21" s="9"/>
    </row>
    <row r="22" spans="1:12" x14ac:dyDescent="0.25">
      <c r="A22" s="34" t="s">
        <v>137</v>
      </c>
    </row>
    <row r="23" spans="1:12" x14ac:dyDescent="0.25">
      <c r="A23" s="34" t="s">
        <v>138</v>
      </c>
    </row>
    <row r="24" spans="1:12" x14ac:dyDescent="0.25">
      <c r="A24" s="44"/>
    </row>
  </sheetData>
  <autoFilter ref="A5:A24" xr:uid="{00000000-0009-0000-0000-000002000000}"/>
  <mergeCells count="2">
    <mergeCell ref="B2:K2"/>
    <mergeCell ref="A1:A4"/>
  </mergeCells>
  <phoneticPr fontId="17" type="noConversion"/>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tabColor theme="9" tint="-0.249977111117893"/>
  </sheetPr>
  <dimension ref="A1:AC281"/>
  <sheetViews>
    <sheetView topLeftCell="G205" workbookViewId="0">
      <selection activeCell="Y219" sqref="Y219"/>
    </sheetView>
  </sheetViews>
  <sheetFormatPr defaultRowHeight="20.100000000000001" customHeight="1" x14ac:dyDescent="0.25"/>
  <cols>
    <col min="1" max="1" width="12.7109375" customWidth="1"/>
    <col min="2" max="2" width="24" customWidth="1"/>
    <col min="7" max="7" width="8.7109375" customWidth="1"/>
    <col min="8" max="8" width="29.140625" customWidth="1"/>
    <col min="9" max="9" width="10.28515625" customWidth="1"/>
    <col min="10" max="10" width="11.7109375" customWidth="1"/>
    <col min="11" max="11" width="11" customWidth="1"/>
    <col min="12" max="12" width="10.140625" customWidth="1"/>
    <col min="13" max="14" width="10.5703125" customWidth="1"/>
    <col min="15" max="15" width="8.140625" customWidth="1"/>
    <col min="16" max="16" width="9.28515625" customWidth="1"/>
    <col min="19" max="19" width="11.5703125" customWidth="1"/>
    <col min="20" max="20" width="28.42578125" customWidth="1"/>
    <col min="21" max="21" width="9.140625" customWidth="1"/>
    <col min="22" max="22" width="10.140625" customWidth="1"/>
    <col min="23" max="23" width="9.5703125" customWidth="1"/>
    <col min="24" max="24" width="10.140625" customWidth="1"/>
    <col min="25" max="26" width="10.5703125" customWidth="1"/>
    <col min="27" max="27" width="8.140625" customWidth="1"/>
    <col min="28" max="28" width="9.28515625" customWidth="1"/>
  </cols>
  <sheetData>
    <row r="1" spans="1:29" ht="20.100000000000001" customHeight="1" x14ac:dyDescent="0.25">
      <c r="A1" s="335"/>
      <c r="B1" s="336"/>
    </row>
    <row r="2" spans="1:29" ht="20.100000000000001" customHeight="1" thickBot="1" x14ac:dyDescent="0.3">
      <c r="A2" s="337"/>
      <c r="B2" s="338"/>
      <c r="F2" s="22"/>
      <c r="G2" s="498"/>
      <c r="H2" s="498"/>
      <c r="I2" s="498"/>
      <c r="J2" s="498"/>
      <c r="K2" s="498"/>
      <c r="L2" s="498"/>
      <c r="M2" s="498"/>
      <c r="N2" s="498"/>
      <c r="O2" s="498"/>
      <c r="P2" s="498"/>
    </row>
    <row r="3" spans="1:29" ht="20.100000000000001" customHeight="1" x14ac:dyDescent="0.25">
      <c r="A3" s="337"/>
      <c r="B3" s="338"/>
      <c r="F3" s="22"/>
      <c r="G3" s="499" t="s">
        <v>148</v>
      </c>
      <c r="H3" s="500"/>
      <c r="I3" s="500"/>
      <c r="J3" s="500"/>
      <c r="K3" s="500"/>
      <c r="L3" s="500"/>
      <c r="M3" s="500"/>
      <c r="N3" s="500"/>
      <c r="O3" s="500"/>
      <c r="P3" s="500"/>
      <c r="Q3" s="501"/>
      <c r="R3" s="22"/>
      <c r="S3" s="499" t="s">
        <v>162</v>
      </c>
      <c r="T3" s="500"/>
      <c r="U3" s="500"/>
      <c r="V3" s="500"/>
      <c r="W3" s="500"/>
      <c r="X3" s="500"/>
      <c r="Y3" s="500"/>
      <c r="Z3" s="500"/>
      <c r="AA3" s="500"/>
      <c r="AB3" s="500"/>
      <c r="AC3" s="501"/>
    </row>
    <row r="4" spans="1:29" ht="20.100000000000001" customHeight="1" x14ac:dyDescent="0.25">
      <c r="A4" s="337"/>
      <c r="B4" s="338"/>
      <c r="F4" s="40"/>
      <c r="G4" s="75"/>
      <c r="H4" s="76" t="s">
        <v>198</v>
      </c>
      <c r="I4" s="77" t="s">
        <v>89</v>
      </c>
      <c r="J4" s="78" t="s">
        <v>140</v>
      </c>
      <c r="K4" s="78" t="s">
        <v>141</v>
      </c>
      <c r="L4" s="78" t="s">
        <v>142</v>
      </c>
      <c r="M4" s="78" t="s">
        <v>143</v>
      </c>
      <c r="N4" s="78" t="s">
        <v>144</v>
      </c>
      <c r="O4" s="78" t="s">
        <v>145</v>
      </c>
      <c r="P4" s="78" t="s">
        <v>146</v>
      </c>
      <c r="Q4" s="79" t="s">
        <v>147</v>
      </c>
      <c r="R4" s="40"/>
      <c r="S4" s="75"/>
      <c r="T4" s="76" t="s">
        <v>198</v>
      </c>
      <c r="U4" s="77" t="s">
        <v>89</v>
      </c>
      <c r="V4" s="78" t="s">
        <v>140</v>
      </c>
      <c r="W4" s="78" t="s">
        <v>141</v>
      </c>
      <c r="X4" s="78" t="s">
        <v>142</v>
      </c>
      <c r="Y4" s="78" t="s">
        <v>143</v>
      </c>
      <c r="Z4" s="78" t="s">
        <v>144</v>
      </c>
      <c r="AA4" s="78" t="s">
        <v>145</v>
      </c>
      <c r="AB4" s="78" t="s">
        <v>146</v>
      </c>
      <c r="AC4" s="79" t="s">
        <v>147</v>
      </c>
    </row>
    <row r="5" spans="1:29" ht="20.100000000000001" customHeight="1" x14ac:dyDescent="0.25">
      <c r="A5" s="337"/>
      <c r="B5" s="338"/>
      <c r="F5" s="22"/>
      <c r="G5" s="80" t="s">
        <v>0</v>
      </c>
      <c r="H5" s="81" t="s">
        <v>14</v>
      </c>
      <c r="I5" s="81">
        <v>1</v>
      </c>
      <c r="J5" s="81">
        <v>1</v>
      </c>
      <c r="K5" s="81">
        <v>0</v>
      </c>
      <c r="L5" s="81">
        <v>0</v>
      </c>
      <c r="M5" s="81">
        <v>0</v>
      </c>
      <c r="N5" s="81">
        <v>5</v>
      </c>
      <c r="O5" s="81">
        <v>1</v>
      </c>
      <c r="P5" s="81">
        <v>3</v>
      </c>
      <c r="Q5" s="82">
        <v>4</v>
      </c>
      <c r="R5" s="22"/>
      <c r="S5" s="80" t="s">
        <v>0</v>
      </c>
      <c r="T5" s="81" t="s">
        <v>14</v>
      </c>
      <c r="U5" s="81">
        <v>12</v>
      </c>
      <c r="V5" s="81">
        <v>8</v>
      </c>
      <c r="W5" s="81">
        <v>0</v>
      </c>
      <c r="X5" s="81">
        <v>2</v>
      </c>
      <c r="Y5" s="81">
        <v>2</v>
      </c>
      <c r="Z5" s="81">
        <v>47</v>
      </c>
      <c r="AA5" s="81">
        <v>35</v>
      </c>
      <c r="AB5" s="81">
        <v>26</v>
      </c>
      <c r="AC5" s="82">
        <v>12</v>
      </c>
    </row>
    <row r="6" spans="1:29" ht="20.100000000000001" customHeight="1" x14ac:dyDescent="0.25">
      <c r="A6" s="337"/>
      <c r="B6" s="338"/>
      <c r="F6" s="22"/>
      <c r="G6" s="80" t="s">
        <v>3</v>
      </c>
      <c r="H6" s="81" t="s">
        <v>15</v>
      </c>
      <c r="I6" s="81">
        <v>1</v>
      </c>
      <c r="J6" s="81">
        <v>1</v>
      </c>
      <c r="K6" s="81">
        <v>0</v>
      </c>
      <c r="L6" s="81">
        <v>0</v>
      </c>
      <c r="M6" s="81">
        <v>0</v>
      </c>
      <c r="N6" s="81">
        <v>6</v>
      </c>
      <c r="O6" s="81">
        <v>4</v>
      </c>
      <c r="P6" s="81">
        <v>3</v>
      </c>
      <c r="Q6" s="82">
        <v>2</v>
      </c>
      <c r="R6" s="22"/>
      <c r="S6" s="80" t="s">
        <v>3</v>
      </c>
      <c r="T6" s="81" t="s">
        <v>15</v>
      </c>
      <c r="U6" s="81">
        <v>12</v>
      </c>
      <c r="V6" s="81">
        <v>7</v>
      </c>
      <c r="W6" s="81">
        <v>1</v>
      </c>
      <c r="X6" s="81">
        <v>1</v>
      </c>
      <c r="Y6" s="81">
        <v>3</v>
      </c>
      <c r="Z6" s="81">
        <v>49</v>
      </c>
      <c r="AA6" s="81">
        <v>31</v>
      </c>
      <c r="AB6" s="81">
        <v>24</v>
      </c>
      <c r="AC6" s="82">
        <v>18</v>
      </c>
    </row>
    <row r="7" spans="1:29" ht="20.100000000000001" customHeight="1" x14ac:dyDescent="0.25">
      <c r="A7" s="337"/>
      <c r="B7" s="338"/>
      <c r="F7" s="22"/>
      <c r="G7" s="80" t="s">
        <v>5</v>
      </c>
      <c r="H7" s="81" t="s">
        <v>204</v>
      </c>
      <c r="I7" s="81">
        <v>1</v>
      </c>
      <c r="J7" s="81">
        <v>1</v>
      </c>
      <c r="K7" s="81">
        <v>0</v>
      </c>
      <c r="L7" s="81">
        <v>0</v>
      </c>
      <c r="M7" s="81">
        <v>0</v>
      </c>
      <c r="N7" s="81">
        <v>3</v>
      </c>
      <c r="O7" s="81">
        <v>1</v>
      </c>
      <c r="P7" s="81">
        <v>3</v>
      </c>
      <c r="Q7" s="82">
        <v>2</v>
      </c>
      <c r="R7" s="22"/>
      <c r="S7" s="80" t="s">
        <v>5</v>
      </c>
      <c r="T7" s="81" t="s">
        <v>7</v>
      </c>
      <c r="U7" s="81">
        <v>12</v>
      </c>
      <c r="V7" s="81">
        <v>7</v>
      </c>
      <c r="W7" s="81">
        <v>1</v>
      </c>
      <c r="X7" s="81">
        <v>0</v>
      </c>
      <c r="Y7" s="81">
        <v>4</v>
      </c>
      <c r="Z7" s="81">
        <v>49</v>
      </c>
      <c r="AA7" s="81">
        <v>34</v>
      </c>
      <c r="AB7" s="81">
        <v>23</v>
      </c>
      <c r="AC7" s="82">
        <v>15</v>
      </c>
    </row>
    <row r="8" spans="1:29" ht="20.100000000000001" customHeight="1" x14ac:dyDescent="0.25">
      <c r="A8" s="337"/>
      <c r="B8" s="338"/>
      <c r="F8" s="22"/>
      <c r="G8" s="80" t="s">
        <v>8</v>
      </c>
      <c r="H8" s="81" t="s">
        <v>197</v>
      </c>
      <c r="I8" s="81">
        <v>1</v>
      </c>
      <c r="J8" s="81">
        <v>1</v>
      </c>
      <c r="K8" s="81">
        <v>0</v>
      </c>
      <c r="L8" s="81">
        <v>0</v>
      </c>
      <c r="M8" s="81">
        <v>0</v>
      </c>
      <c r="N8" s="81">
        <v>5</v>
      </c>
      <c r="O8" s="81">
        <v>4</v>
      </c>
      <c r="P8" s="81">
        <v>3</v>
      </c>
      <c r="Q8" s="82">
        <v>1</v>
      </c>
      <c r="R8" s="22"/>
      <c r="S8" s="80" t="s">
        <v>8</v>
      </c>
      <c r="T8" s="81" t="s">
        <v>197</v>
      </c>
      <c r="U8" s="81">
        <v>12</v>
      </c>
      <c r="V8" s="81">
        <v>5</v>
      </c>
      <c r="W8" s="81">
        <v>2</v>
      </c>
      <c r="X8" s="81">
        <v>1</v>
      </c>
      <c r="Y8" s="81">
        <v>4</v>
      </c>
      <c r="Z8" s="81">
        <v>57</v>
      </c>
      <c r="AA8" s="81">
        <v>45</v>
      </c>
      <c r="AB8" s="81">
        <v>20</v>
      </c>
      <c r="AC8" s="82">
        <v>12</v>
      </c>
    </row>
    <row r="9" spans="1:29" ht="20.100000000000001" customHeight="1" x14ac:dyDescent="0.25">
      <c r="A9" s="337"/>
      <c r="B9" s="338"/>
      <c r="F9" s="22"/>
      <c r="G9" s="80" t="s">
        <v>10</v>
      </c>
      <c r="H9" s="81" t="s">
        <v>7</v>
      </c>
      <c r="I9" s="81">
        <v>1</v>
      </c>
      <c r="J9" s="81">
        <v>0</v>
      </c>
      <c r="K9" s="81">
        <v>0</v>
      </c>
      <c r="L9" s="81">
        <v>0</v>
      </c>
      <c r="M9" s="81">
        <v>1</v>
      </c>
      <c r="N9" s="81">
        <v>4</v>
      </c>
      <c r="O9" s="81">
        <v>5</v>
      </c>
      <c r="P9" s="81">
        <v>0</v>
      </c>
      <c r="Q9" s="82">
        <v>-1</v>
      </c>
      <c r="R9" s="22"/>
      <c r="S9" s="80" t="s">
        <v>10</v>
      </c>
      <c r="T9" s="81" t="s">
        <v>204</v>
      </c>
      <c r="U9" s="81">
        <v>12</v>
      </c>
      <c r="V9" s="81">
        <v>5</v>
      </c>
      <c r="W9" s="81">
        <v>2</v>
      </c>
      <c r="X9" s="81">
        <v>0</v>
      </c>
      <c r="Y9" s="81">
        <v>5</v>
      </c>
      <c r="Z9" s="81">
        <v>39</v>
      </c>
      <c r="AA9" s="81">
        <v>45</v>
      </c>
      <c r="AB9" s="81">
        <v>19</v>
      </c>
      <c r="AC9" s="82">
        <v>-6</v>
      </c>
    </row>
    <row r="10" spans="1:29" ht="20.100000000000001" customHeight="1" x14ac:dyDescent="0.25">
      <c r="A10" s="337"/>
      <c r="B10" s="338"/>
      <c r="F10" s="22"/>
      <c r="G10" s="80" t="s">
        <v>13</v>
      </c>
      <c r="H10" s="81" t="s">
        <v>11</v>
      </c>
      <c r="I10" s="81">
        <v>1</v>
      </c>
      <c r="J10" s="81">
        <v>0</v>
      </c>
      <c r="K10" s="81">
        <v>0</v>
      </c>
      <c r="L10" s="81">
        <v>0</v>
      </c>
      <c r="M10" s="81">
        <v>1</v>
      </c>
      <c r="N10" s="81">
        <v>1</v>
      </c>
      <c r="O10" s="81">
        <v>3</v>
      </c>
      <c r="P10" s="81">
        <v>0</v>
      </c>
      <c r="Q10" s="82">
        <v>-2</v>
      </c>
      <c r="R10" s="22"/>
      <c r="S10" s="80" t="s">
        <v>13</v>
      </c>
      <c r="T10" s="81" t="s">
        <v>11</v>
      </c>
      <c r="U10" s="81">
        <v>12</v>
      </c>
      <c r="V10" s="81">
        <v>5</v>
      </c>
      <c r="W10" s="81">
        <v>1</v>
      </c>
      <c r="X10" s="81">
        <v>1</v>
      </c>
      <c r="Y10" s="81">
        <v>5</v>
      </c>
      <c r="Z10" s="81">
        <v>41</v>
      </c>
      <c r="AA10" s="81">
        <v>36</v>
      </c>
      <c r="AB10" s="81">
        <v>18</v>
      </c>
      <c r="AC10" s="82">
        <v>5</v>
      </c>
    </row>
    <row r="11" spans="1:29" ht="20.100000000000001" customHeight="1" x14ac:dyDescent="0.25">
      <c r="A11" s="337"/>
      <c r="B11" s="338"/>
      <c r="F11" s="22"/>
      <c r="G11" s="80" t="s">
        <v>16</v>
      </c>
      <c r="H11" s="81" t="s">
        <v>135</v>
      </c>
      <c r="I11" s="81">
        <v>1</v>
      </c>
      <c r="J11" s="81">
        <v>0</v>
      </c>
      <c r="K11" s="81">
        <v>0</v>
      </c>
      <c r="L11" s="81">
        <v>0</v>
      </c>
      <c r="M11" s="81">
        <v>1</v>
      </c>
      <c r="N11" s="81">
        <v>4</v>
      </c>
      <c r="O11" s="81">
        <v>6</v>
      </c>
      <c r="P11" s="81">
        <v>0</v>
      </c>
      <c r="Q11" s="82">
        <v>-2</v>
      </c>
      <c r="R11" s="22"/>
      <c r="S11" s="80" t="s">
        <v>16</v>
      </c>
      <c r="T11" s="81" t="s">
        <v>2</v>
      </c>
      <c r="U11" s="81">
        <v>12</v>
      </c>
      <c r="V11" s="81">
        <v>3</v>
      </c>
      <c r="W11" s="81">
        <v>3</v>
      </c>
      <c r="X11" s="81">
        <v>0</v>
      </c>
      <c r="Y11" s="81">
        <v>6</v>
      </c>
      <c r="Z11" s="81">
        <v>36</v>
      </c>
      <c r="AA11" s="81">
        <v>45</v>
      </c>
      <c r="AB11" s="81">
        <v>15</v>
      </c>
      <c r="AC11" s="82">
        <v>-9</v>
      </c>
    </row>
    <row r="12" spans="1:29" ht="20.100000000000001" customHeight="1" x14ac:dyDescent="0.25">
      <c r="A12" s="337"/>
      <c r="B12" s="338"/>
      <c r="F12" s="22"/>
      <c r="G12" s="80" t="s">
        <v>17</v>
      </c>
      <c r="H12" s="81" t="s">
        <v>2</v>
      </c>
      <c r="I12" s="81">
        <v>1</v>
      </c>
      <c r="J12" s="81">
        <v>0</v>
      </c>
      <c r="K12" s="81">
        <v>0</v>
      </c>
      <c r="L12" s="81">
        <v>0</v>
      </c>
      <c r="M12" s="81">
        <v>1</v>
      </c>
      <c r="N12" s="81">
        <v>1</v>
      </c>
      <c r="O12" s="81">
        <v>5</v>
      </c>
      <c r="P12" s="81">
        <v>0</v>
      </c>
      <c r="Q12" s="82">
        <v>-4</v>
      </c>
      <c r="R12" s="22"/>
      <c r="S12" s="80" t="s">
        <v>17</v>
      </c>
      <c r="T12" s="81" t="s">
        <v>135</v>
      </c>
      <c r="U12" s="81">
        <v>12</v>
      </c>
      <c r="V12" s="81">
        <v>2</v>
      </c>
      <c r="W12" s="81">
        <v>1</v>
      </c>
      <c r="X12" s="81">
        <v>4</v>
      </c>
      <c r="Y12" s="81">
        <v>5</v>
      </c>
      <c r="Z12" s="81">
        <v>37</v>
      </c>
      <c r="AA12" s="81">
        <v>52</v>
      </c>
      <c r="AB12" s="81">
        <v>12</v>
      </c>
      <c r="AC12" s="82">
        <v>-15</v>
      </c>
    </row>
    <row r="13" spans="1:29" ht="20.100000000000001" customHeight="1" x14ac:dyDescent="0.25">
      <c r="A13" s="337"/>
      <c r="B13" s="338"/>
      <c r="F13" s="40"/>
      <c r="G13" s="75"/>
      <c r="H13" s="76" t="s">
        <v>139</v>
      </c>
      <c r="I13" s="77" t="s">
        <v>89</v>
      </c>
      <c r="J13" s="78" t="s">
        <v>140</v>
      </c>
      <c r="K13" s="78" t="s">
        <v>141</v>
      </c>
      <c r="L13" s="78" t="s">
        <v>142</v>
      </c>
      <c r="M13" s="78" t="s">
        <v>143</v>
      </c>
      <c r="N13" s="78" t="s">
        <v>144</v>
      </c>
      <c r="O13" s="78" t="s">
        <v>145</v>
      </c>
      <c r="P13" s="78" t="s">
        <v>146</v>
      </c>
      <c r="Q13" s="79" t="s">
        <v>147</v>
      </c>
      <c r="R13" s="40"/>
      <c r="S13" s="75"/>
      <c r="T13" s="76" t="s">
        <v>139</v>
      </c>
      <c r="U13" s="77" t="s">
        <v>89</v>
      </c>
      <c r="V13" s="78" t="s">
        <v>140</v>
      </c>
      <c r="W13" s="78" t="s">
        <v>141</v>
      </c>
      <c r="X13" s="78" t="s">
        <v>142</v>
      </c>
      <c r="Y13" s="78" t="s">
        <v>143</v>
      </c>
      <c r="Z13" s="78" t="s">
        <v>144</v>
      </c>
      <c r="AA13" s="78" t="s">
        <v>145</v>
      </c>
      <c r="AB13" s="78" t="s">
        <v>146</v>
      </c>
      <c r="AC13" s="79" t="s">
        <v>147</v>
      </c>
    </row>
    <row r="14" spans="1:29" ht="20.100000000000001" customHeight="1" x14ac:dyDescent="0.25">
      <c r="A14" s="337"/>
      <c r="B14" s="338"/>
      <c r="F14" s="40"/>
      <c r="G14" s="80" t="s">
        <v>0</v>
      </c>
      <c r="H14" s="81" t="s">
        <v>136</v>
      </c>
      <c r="I14" s="81">
        <v>1</v>
      </c>
      <c r="J14" s="81">
        <v>1</v>
      </c>
      <c r="K14" s="81">
        <v>0</v>
      </c>
      <c r="L14" s="81">
        <v>0</v>
      </c>
      <c r="M14" s="81">
        <v>0</v>
      </c>
      <c r="N14" s="81">
        <v>6</v>
      </c>
      <c r="O14" s="81">
        <v>1</v>
      </c>
      <c r="P14" s="81">
        <v>3</v>
      </c>
      <c r="Q14" s="82">
        <v>5</v>
      </c>
      <c r="R14" s="40"/>
      <c r="S14" s="80" t="s">
        <v>0</v>
      </c>
      <c r="T14" s="81" t="s">
        <v>12</v>
      </c>
      <c r="U14" s="81">
        <v>12</v>
      </c>
      <c r="V14" s="81">
        <v>9</v>
      </c>
      <c r="W14" s="81">
        <v>1</v>
      </c>
      <c r="X14" s="81">
        <v>0</v>
      </c>
      <c r="Y14" s="81">
        <v>2</v>
      </c>
      <c r="Z14" s="81">
        <v>68</v>
      </c>
      <c r="AA14" s="81">
        <v>44</v>
      </c>
      <c r="AB14" s="81">
        <v>29</v>
      </c>
      <c r="AC14" s="82">
        <v>24</v>
      </c>
    </row>
    <row r="15" spans="1:29" ht="20.100000000000001" customHeight="1" x14ac:dyDescent="0.25">
      <c r="A15" s="337"/>
      <c r="B15" s="338"/>
      <c r="F15" s="40"/>
      <c r="G15" s="80" t="s">
        <v>3</v>
      </c>
      <c r="H15" s="81" t="s">
        <v>12</v>
      </c>
      <c r="I15" s="81">
        <v>1</v>
      </c>
      <c r="J15" s="81">
        <v>1</v>
      </c>
      <c r="K15" s="81">
        <v>0</v>
      </c>
      <c r="L15" s="81">
        <v>0</v>
      </c>
      <c r="M15" s="81">
        <v>0</v>
      </c>
      <c r="N15" s="81">
        <v>8</v>
      </c>
      <c r="O15" s="81">
        <v>4</v>
      </c>
      <c r="P15" s="81">
        <v>3</v>
      </c>
      <c r="Q15" s="82">
        <v>4</v>
      </c>
      <c r="R15" s="40"/>
      <c r="S15" s="80" t="s">
        <v>3</v>
      </c>
      <c r="T15" s="81" t="s">
        <v>136</v>
      </c>
      <c r="U15" s="81">
        <v>12</v>
      </c>
      <c r="V15" s="81">
        <v>7</v>
      </c>
      <c r="W15" s="81">
        <v>0</v>
      </c>
      <c r="X15" s="81">
        <v>1</v>
      </c>
      <c r="Y15" s="81">
        <v>4</v>
      </c>
      <c r="Z15" s="81">
        <v>48</v>
      </c>
      <c r="AA15" s="81">
        <v>33</v>
      </c>
      <c r="AB15" s="81">
        <v>22</v>
      </c>
      <c r="AC15" s="82">
        <v>15</v>
      </c>
    </row>
    <row r="16" spans="1:29" ht="20.100000000000001" customHeight="1" x14ac:dyDescent="0.25">
      <c r="A16" s="337"/>
      <c r="B16" s="338"/>
      <c r="F16" s="40"/>
      <c r="G16" s="80" t="s">
        <v>5</v>
      </c>
      <c r="H16" s="81" t="s">
        <v>102</v>
      </c>
      <c r="I16" s="81">
        <v>1</v>
      </c>
      <c r="J16" s="81">
        <v>1</v>
      </c>
      <c r="K16" s="81">
        <v>0</v>
      </c>
      <c r="L16" s="81">
        <v>0</v>
      </c>
      <c r="M16" s="81">
        <v>0</v>
      </c>
      <c r="N16" s="81">
        <v>4</v>
      </c>
      <c r="O16" s="81">
        <v>1</v>
      </c>
      <c r="P16" s="81">
        <v>3</v>
      </c>
      <c r="Q16" s="82">
        <v>3</v>
      </c>
      <c r="R16" s="40"/>
      <c r="S16" s="80" t="s">
        <v>5</v>
      </c>
      <c r="T16" s="81" t="s">
        <v>101</v>
      </c>
      <c r="U16" s="81">
        <v>12</v>
      </c>
      <c r="V16" s="81">
        <v>5</v>
      </c>
      <c r="W16" s="81">
        <v>0</v>
      </c>
      <c r="X16" s="81">
        <v>2</v>
      </c>
      <c r="Y16" s="81">
        <v>5</v>
      </c>
      <c r="Z16" s="81">
        <v>34</v>
      </c>
      <c r="AA16" s="81">
        <v>38</v>
      </c>
      <c r="AB16" s="81">
        <v>17</v>
      </c>
      <c r="AC16" s="82">
        <v>-4</v>
      </c>
    </row>
    <row r="17" spans="1:29" ht="20.100000000000001" customHeight="1" x14ac:dyDescent="0.25">
      <c r="A17" s="337"/>
      <c r="B17" s="338"/>
      <c r="F17" s="40"/>
      <c r="G17" s="80" t="s">
        <v>8</v>
      </c>
      <c r="H17" s="81" t="s">
        <v>101</v>
      </c>
      <c r="I17" s="81">
        <v>1</v>
      </c>
      <c r="J17" s="81">
        <v>1</v>
      </c>
      <c r="K17" s="81">
        <v>0</v>
      </c>
      <c r="L17" s="81">
        <v>0</v>
      </c>
      <c r="M17" s="81">
        <v>0</v>
      </c>
      <c r="N17" s="81">
        <v>4</v>
      </c>
      <c r="O17" s="81">
        <v>2</v>
      </c>
      <c r="P17" s="81">
        <v>3</v>
      </c>
      <c r="Q17" s="82">
        <v>2</v>
      </c>
      <c r="R17" s="40"/>
      <c r="S17" s="80" t="s">
        <v>8</v>
      </c>
      <c r="T17" s="81" t="s">
        <v>9</v>
      </c>
      <c r="U17" s="81">
        <v>12</v>
      </c>
      <c r="V17" s="81">
        <v>5</v>
      </c>
      <c r="W17" s="81">
        <v>1</v>
      </c>
      <c r="X17" s="81">
        <v>0</v>
      </c>
      <c r="Y17" s="81">
        <v>6</v>
      </c>
      <c r="Z17" s="81">
        <v>41</v>
      </c>
      <c r="AA17" s="81">
        <v>45</v>
      </c>
      <c r="AB17" s="81">
        <v>17</v>
      </c>
      <c r="AC17" s="82">
        <v>-4</v>
      </c>
    </row>
    <row r="18" spans="1:29" ht="20.100000000000001" customHeight="1" x14ac:dyDescent="0.25">
      <c r="A18" s="337"/>
      <c r="B18" s="338"/>
      <c r="F18" s="40"/>
      <c r="G18" s="80" t="s">
        <v>10</v>
      </c>
      <c r="H18" s="81" t="s">
        <v>124</v>
      </c>
      <c r="I18" s="81">
        <v>1</v>
      </c>
      <c r="J18" s="81">
        <v>0</v>
      </c>
      <c r="K18" s="81">
        <v>0</v>
      </c>
      <c r="L18" s="81">
        <v>0</v>
      </c>
      <c r="M18" s="81">
        <v>1</v>
      </c>
      <c r="N18" s="81">
        <v>2</v>
      </c>
      <c r="O18" s="81">
        <v>4</v>
      </c>
      <c r="P18" s="81">
        <v>0</v>
      </c>
      <c r="Q18" s="82">
        <v>-2</v>
      </c>
      <c r="R18" s="40"/>
      <c r="S18" s="80" t="s">
        <v>10</v>
      </c>
      <c r="T18" s="81" t="s">
        <v>6</v>
      </c>
      <c r="U18" s="81">
        <v>12</v>
      </c>
      <c r="V18" s="81">
        <v>3</v>
      </c>
      <c r="W18" s="81">
        <v>2</v>
      </c>
      <c r="X18" s="81">
        <v>2</v>
      </c>
      <c r="Y18" s="81">
        <v>5</v>
      </c>
      <c r="Z18" s="81">
        <v>53</v>
      </c>
      <c r="AA18" s="81">
        <v>58</v>
      </c>
      <c r="AB18" s="81">
        <v>15</v>
      </c>
      <c r="AC18" s="82">
        <v>-5</v>
      </c>
    </row>
    <row r="19" spans="1:29" ht="20.100000000000001" customHeight="1" x14ac:dyDescent="0.25">
      <c r="A19" s="337"/>
      <c r="B19" s="338"/>
      <c r="F19" s="40"/>
      <c r="G19" s="80" t="s">
        <v>13</v>
      </c>
      <c r="H19" s="81" t="s">
        <v>4</v>
      </c>
      <c r="I19" s="81">
        <v>1</v>
      </c>
      <c r="J19" s="81">
        <v>0</v>
      </c>
      <c r="K19" s="81">
        <v>0</v>
      </c>
      <c r="L19" s="81">
        <v>0</v>
      </c>
      <c r="M19" s="81">
        <v>1</v>
      </c>
      <c r="N19" s="81">
        <v>1</v>
      </c>
      <c r="O19" s="81">
        <v>4</v>
      </c>
      <c r="P19" s="81">
        <v>0</v>
      </c>
      <c r="Q19" s="82">
        <v>-3</v>
      </c>
      <c r="R19" s="40"/>
      <c r="S19" s="80" t="s">
        <v>13</v>
      </c>
      <c r="T19" s="81" t="s">
        <v>4</v>
      </c>
      <c r="U19" s="81">
        <v>12</v>
      </c>
      <c r="V19" s="81">
        <v>3</v>
      </c>
      <c r="W19" s="81">
        <v>0</v>
      </c>
      <c r="X19" s="81">
        <v>3</v>
      </c>
      <c r="Y19" s="81">
        <v>6</v>
      </c>
      <c r="Z19" s="81">
        <v>31</v>
      </c>
      <c r="AA19" s="81">
        <v>55</v>
      </c>
      <c r="AB19" s="81">
        <v>12</v>
      </c>
      <c r="AC19" s="82">
        <v>-24</v>
      </c>
    </row>
    <row r="20" spans="1:29" ht="20.100000000000001" customHeight="1" x14ac:dyDescent="0.25">
      <c r="B20" s="338"/>
      <c r="F20" s="22"/>
      <c r="G20" s="80" t="s">
        <v>16</v>
      </c>
      <c r="H20" s="81" t="s">
        <v>6</v>
      </c>
      <c r="I20" s="81">
        <v>1</v>
      </c>
      <c r="J20" s="81">
        <v>0</v>
      </c>
      <c r="K20" s="81">
        <v>0</v>
      </c>
      <c r="L20" s="81">
        <v>0</v>
      </c>
      <c r="M20" s="81">
        <v>1</v>
      </c>
      <c r="N20" s="81">
        <v>4</v>
      </c>
      <c r="O20" s="81">
        <v>8</v>
      </c>
      <c r="P20" s="81">
        <v>0</v>
      </c>
      <c r="Q20" s="82">
        <v>-4</v>
      </c>
      <c r="R20" s="22"/>
      <c r="S20" s="80" t="s">
        <v>16</v>
      </c>
      <c r="T20" s="81" t="s">
        <v>124</v>
      </c>
      <c r="U20" s="81">
        <v>12</v>
      </c>
      <c r="V20" s="81">
        <v>3</v>
      </c>
      <c r="W20" s="81">
        <v>1</v>
      </c>
      <c r="X20" s="81">
        <v>0</v>
      </c>
      <c r="Y20" s="81">
        <v>8</v>
      </c>
      <c r="Z20" s="81">
        <v>31</v>
      </c>
      <c r="AA20" s="81">
        <v>47</v>
      </c>
      <c r="AB20" s="81">
        <v>11</v>
      </c>
      <c r="AC20" s="82">
        <v>-16</v>
      </c>
    </row>
    <row r="21" spans="1:29" ht="20.100000000000001" customHeight="1" thickBot="1" x14ac:dyDescent="0.3">
      <c r="B21" s="338"/>
      <c r="F21" s="22"/>
      <c r="G21" s="83" t="s">
        <v>17</v>
      </c>
      <c r="H21" s="84" t="s">
        <v>9</v>
      </c>
      <c r="I21" s="84">
        <v>1</v>
      </c>
      <c r="J21" s="84">
        <v>0</v>
      </c>
      <c r="K21" s="84">
        <v>0</v>
      </c>
      <c r="L21" s="84">
        <v>0</v>
      </c>
      <c r="M21" s="84">
        <v>1</v>
      </c>
      <c r="N21" s="84">
        <v>1</v>
      </c>
      <c r="O21" s="84">
        <v>6</v>
      </c>
      <c r="P21" s="84">
        <v>0</v>
      </c>
      <c r="Q21" s="85">
        <v>-5</v>
      </c>
      <c r="R21" s="22"/>
      <c r="S21" s="83" t="s">
        <v>17</v>
      </c>
      <c r="T21" s="84" t="s">
        <v>102</v>
      </c>
      <c r="U21" s="84">
        <v>12</v>
      </c>
      <c r="V21" s="84">
        <v>1</v>
      </c>
      <c r="W21" s="84">
        <v>2</v>
      </c>
      <c r="X21" s="84">
        <v>1</v>
      </c>
      <c r="Y21" s="84">
        <v>8</v>
      </c>
      <c r="Z21" s="84">
        <v>43</v>
      </c>
      <c r="AA21" s="84">
        <v>61</v>
      </c>
      <c r="AB21" s="84">
        <v>8</v>
      </c>
      <c r="AC21" s="85">
        <v>-18</v>
      </c>
    </row>
    <row r="22" spans="1:29" ht="20.100000000000001" customHeight="1" x14ac:dyDescent="0.25">
      <c r="B22" s="338"/>
      <c r="F22" s="22"/>
      <c r="G22" s="205"/>
      <c r="H22" s="205"/>
      <c r="I22" s="205"/>
      <c r="J22" s="205"/>
      <c r="K22" s="205"/>
      <c r="L22" s="205"/>
      <c r="M22" s="205"/>
      <c r="N22" s="205"/>
      <c r="O22" s="205"/>
      <c r="P22" s="205"/>
      <c r="Q22" s="205"/>
      <c r="R22" s="22"/>
      <c r="S22" s="205"/>
      <c r="T22" s="205"/>
      <c r="U22" s="205"/>
      <c r="V22" s="205"/>
      <c r="W22" s="205"/>
      <c r="X22" s="205"/>
      <c r="Y22" s="205"/>
      <c r="Z22" s="205"/>
      <c r="AA22" s="205"/>
      <c r="AB22" s="205"/>
      <c r="AC22" s="205"/>
    </row>
    <row r="23" spans="1:29" ht="20.100000000000001" customHeight="1" thickBot="1" x14ac:dyDescent="0.3">
      <c r="F23" s="22"/>
      <c r="G23" s="205"/>
      <c r="H23" s="205"/>
      <c r="I23" s="205"/>
      <c r="J23" s="205"/>
      <c r="K23" s="205"/>
      <c r="L23" s="205"/>
      <c r="M23" s="205"/>
      <c r="N23" s="205"/>
      <c r="O23" s="205"/>
      <c r="P23" s="205"/>
      <c r="Q23" s="205"/>
      <c r="R23" s="22"/>
      <c r="S23" s="205"/>
      <c r="T23" s="205"/>
      <c r="U23" s="205"/>
      <c r="V23" s="205"/>
      <c r="W23" s="205"/>
      <c r="X23" s="205"/>
      <c r="Y23" s="205"/>
      <c r="Z23" s="205"/>
      <c r="AA23" s="205"/>
      <c r="AB23" s="205"/>
      <c r="AC23" s="205"/>
    </row>
    <row r="24" spans="1:29" ht="20.100000000000001" customHeight="1" x14ac:dyDescent="0.25">
      <c r="F24" s="22"/>
      <c r="G24" s="499" t="s">
        <v>152</v>
      </c>
      <c r="H24" s="500"/>
      <c r="I24" s="500"/>
      <c r="J24" s="500"/>
      <c r="K24" s="500"/>
      <c r="L24" s="500"/>
      <c r="M24" s="500"/>
      <c r="N24" s="500"/>
      <c r="O24" s="500"/>
      <c r="P24" s="500"/>
      <c r="Q24" s="501"/>
      <c r="R24" s="22"/>
      <c r="S24" s="499" t="s">
        <v>163</v>
      </c>
      <c r="T24" s="500"/>
      <c r="U24" s="500"/>
      <c r="V24" s="500"/>
      <c r="W24" s="500"/>
      <c r="X24" s="500"/>
      <c r="Y24" s="500"/>
      <c r="Z24" s="500"/>
      <c r="AA24" s="500"/>
      <c r="AB24" s="500"/>
      <c r="AC24" s="501"/>
    </row>
    <row r="25" spans="1:29" ht="20.100000000000001" customHeight="1" x14ac:dyDescent="0.25">
      <c r="F25" s="22"/>
      <c r="G25" s="75"/>
      <c r="H25" s="76" t="s">
        <v>198</v>
      </c>
      <c r="I25" s="77" t="s">
        <v>89</v>
      </c>
      <c r="J25" s="78" t="s">
        <v>140</v>
      </c>
      <c r="K25" s="78" t="s">
        <v>141</v>
      </c>
      <c r="L25" s="78" t="s">
        <v>142</v>
      </c>
      <c r="M25" s="78" t="s">
        <v>143</v>
      </c>
      <c r="N25" s="78" t="s">
        <v>144</v>
      </c>
      <c r="O25" s="78" t="s">
        <v>145</v>
      </c>
      <c r="P25" s="78" t="s">
        <v>146</v>
      </c>
      <c r="Q25" s="79" t="s">
        <v>147</v>
      </c>
      <c r="R25" s="22"/>
      <c r="S25" s="75"/>
      <c r="T25" s="76" t="s">
        <v>196</v>
      </c>
      <c r="U25" s="77" t="s">
        <v>89</v>
      </c>
      <c r="V25" s="78" t="s">
        <v>140</v>
      </c>
      <c r="W25" s="78" t="s">
        <v>141</v>
      </c>
      <c r="X25" s="78" t="s">
        <v>142</v>
      </c>
      <c r="Y25" s="78" t="s">
        <v>143</v>
      </c>
      <c r="Z25" s="78" t="s">
        <v>144</v>
      </c>
      <c r="AA25" s="78" t="s">
        <v>145</v>
      </c>
      <c r="AB25" s="78" t="s">
        <v>146</v>
      </c>
      <c r="AC25" s="79" t="s">
        <v>147</v>
      </c>
    </row>
    <row r="26" spans="1:29" ht="20.100000000000001" customHeight="1" x14ac:dyDescent="0.25">
      <c r="F26" s="22"/>
      <c r="G26" s="80" t="s">
        <v>0</v>
      </c>
      <c r="H26" s="81" t="s">
        <v>14</v>
      </c>
      <c r="I26" s="81">
        <v>2</v>
      </c>
      <c r="J26" s="81">
        <v>2</v>
      </c>
      <c r="K26" s="81">
        <v>0</v>
      </c>
      <c r="L26" s="81">
        <v>0</v>
      </c>
      <c r="M26" s="81">
        <v>0</v>
      </c>
      <c r="N26" s="81">
        <v>12</v>
      </c>
      <c r="O26" s="81">
        <v>3</v>
      </c>
      <c r="P26" s="81">
        <v>6</v>
      </c>
      <c r="Q26" s="82">
        <v>9</v>
      </c>
      <c r="R26" s="22"/>
      <c r="S26" s="80" t="s">
        <v>0</v>
      </c>
      <c r="T26" s="81" t="s">
        <v>15</v>
      </c>
      <c r="U26" s="81">
        <v>13</v>
      </c>
      <c r="V26" s="81">
        <v>8</v>
      </c>
      <c r="W26" s="81">
        <v>1</v>
      </c>
      <c r="X26" s="81">
        <v>1</v>
      </c>
      <c r="Y26" s="81">
        <v>3</v>
      </c>
      <c r="Z26" s="81">
        <v>56</v>
      </c>
      <c r="AA26" s="81">
        <v>35</v>
      </c>
      <c r="AB26" s="81">
        <v>27</v>
      </c>
      <c r="AC26" s="82">
        <v>21</v>
      </c>
    </row>
    <row r="27" spans="1:29" ht="20.100000000000001" customHeight="1" x14ac:dyDescent="0.25">
      <c r="F27" s="22"/>
      <c r="G27" s="80" t="s">
        <v>3</v>
      </c>
      <c r="H27" s="81" t="s">
        <v>204</v>
      </c>
      <c r="I27" s="81">
        <v>2</v>
      </c>
      <c r="J27" s="81">
        <v>2</v>
      </c>
      <c r="K27" s="81">
        <v>0</v>
      </c>
      <c r="L27" s="81">
        <v>0</v>
      </c>
      <c r="M27" s="81">
        <v>0</v>
      </c>
      <c r="N27" s="81">
        <v>8</v>
      </c>
      <c r="O27" s="81">
        <v>3</v>
      </c>
      <c r="P27" s="81">
        <v>6</v>
      </c>
      <c r="Q27" s="82">
        <v>5</v>
      </c>
      <c r="R27" s="22"/>
      <c r="S27" s="80" t="s">
        <v>3</v>
      </c>
      <c r="T27" s="81" t="s">
        <v>7</v>
      </c>
      <c r="U27" s="81">
        <v>13</v>
      </c>
      <c r="V27" s="81">
        <v>8</v>
      </c>
      <c r="W27" s="81">
        <v>1</v>
      </c>
      <c r="X27" s="81">
        <v>0</v>
      </c>
      <c r="Y27" s="81">
        <v>4</v>
      </c>
      <c r="Z27" s="81">
        <v>53</v>
      </c>
      <c r="AA27" s="81">
        <v>37</v>
      </c>
      <c r="AB27" s="81">
        <v>26</v>
      </c>
      <c r="AC27" s="82">
        <v>16</v>
      </c>
    </row>
    <row r="28" spans="1:29" ht="20.100000000000001" customHeight="1" x14ac:dyDescent="0.25">
      <c r="G28" s="80" t="s">
        <v>5</v>
      </c>
      <c r="H28" s="81" t="s">
        <v>15</v>
      </c>
      <c r="I28" s="81">
        <v>2</v>
      </c>
      <c r="J28" s="81">
        <v>2</v>
      </c>
      <c r="K28" s="81">
        <v>0</v>
      </c>
      <c r="L28" s="81">
        <v>0</v>
      </c>
      <c r="M28" s="81">
        <v>0</v>
      </c>
      <c r="N28" s="81">
        <v>11</v>
      </c>
      <c r="O28" s="81">
        <v>7</v>
      </c>
      <c r="P28" s="81">
        <v>6</v>
      </c>
      <c r="Q28" s="82">
        <v>4</v>
      </c>
      <c r="S28" s="80" t="s">
        <v>5</v>
      </c>
      <c r="T28" s="81" t="s">
        <v>14</v>
      </c>
      <c r="U28" s="81">
        <v>13</v>
      </c>
      <c r="V28" s="81">
        <v>8</v>
      </c>
      <c r="W28" s="81">
        <v>0</v>
      </c>
      <c r="X28" s="81">
        <v>2</v>
      </c>
      <c r="Y28" s="81">
        <v>3</v>
      </c>
      <c r="Z28" s="81">
        <v>52</v>
      </c>
      <c r="AA28" s="81">
        <v>43</v>
      </c>
      <c r="AB28" s="81">
        <v>26</v>
      </c>
      <c r="AC28" s="82">
        <v>9</v>
      </c>
    </row>
    <row r="29" spans="1:29" ht="20.100000000000001" customHeight="1" x14ac:dyDescent="0.25">
      <c r="F29" s="22"/>
      <c r="G29" s="80" t="s">
        <v>8</v>
      </c>
      <c r="H29" s="81" t="s">
        <v>11</v>
      </c>
      <c r="I29" s="81">
        <v>2</v>
      </c>
      <c r="J29" s="81">
        <v>1</v>
      </c>
      <c r="K29" s="81">
        <v>0</v>
      </c>
      <c r="L29" s="81">
        <v>0</v>
      </c>
      <c r="M29" s="81">
        <v>1</v>
      </c>
      <c r="N29" s="81">
        <v>6</v>
      </c>
      <c r="O29" s="81">
        <v>6</v>
      </c>
      <c r="P29" s="81">
        <v>3</v>
      </c>
      <c r="Q29" s="82">
        <v>0</v>
      </c>
      <c r="R29" s="22"/>
      <c r="S29" s="80" t="s">
        <v>8</v>
      </c>
      <c r="T29" s="81" t="s">
        <v>197</v>
      </c>
      <c r="U29" s="81">
        <v>13</v>
      </c>
      <c r="V29" s="81">
        <v>5</v>
      </c>
      <c r="W29" s="81">
        <v>2</v>
      </c>
      <c r="X29" s="81">
        <v>1</v>
      </c>
      <c r="Y29" s="81">
        <v>5</v>
      </c>
      <c r="Z29" s="81">
        <v>61</v>
      </c>
      <c r="AA29" s="81">
        <v>52</v>
      </c>
      <c r="AB29" s="81">
        <v>20</v>
      </c>
      <c r="AC29" s="82">
        <v>9</v>
      </c>
    </row>
    <row r="30" spans="1:29" ht="20.100000000000001" customHeight="1" x14ac:dyDescent="0.25">
      <c r="F30" s="40"/>
      <c r="G30" s="80" t="s">
        <v>10</v>
      </c>
      <c r="H30" s="81" t="s">
        <v>197</v>
      </c>
      <c r="I30" s="81">
        <v>2</v>
      </c>
      <c r="J30" s="81">
        <v>1</v>
      </c>
      <c r="K30" s="81">
        <v>0</v>
      </c>
      <c r="L30" s="81">
        <v>0</v>
      </c>
      <c r="M30" s="81">
        <v>1</v>
      </c>
      <c r="N30" s="81">
        <v>8</v>
      </c>
      <c r="O30" s="81">
        <v>9</v>
      </c>
      <c r="P30" s="81">
        <v>3</v>
      </c>
      <c r="Q30" s="82">
        <v>-1</v>
      </c>
      <c r="R30" s="40"/>
      <c r="S30" s="80" t="s">
        <v>10</v>
      </c>
      <c r="T30" s="81" t="s">
        <v>204</v>
      </c>
      <c r="U30" s="81">
        <v>13</v>
      </c>
      <c r="V30" s="81">
        <v>5</v>
      </c>
      <c r="W30" s="81">
        <v>2</v>
      </c>
      <c r="X30" s="81">
        <v>1</v>
      </c>
      <c r="Y30" s="81">
        <v>5</v>
      </c>
      <c r="Z30" s="81">
        <v>40</v>
      </c>
      <c r="AA30" s="81">
        <v>47</v>
      </c>
      <c r="AB30" s="81">
        <v>20</v>
      </c>
      <c r="AC30" s="82">
        <v>-7</v>
      </c>
    </row>
    <row r="31" spans="1:29" ht="20.100000000000001" customHeight="1" x14ac:dyDescent="0.25">
      <c r="F31" s="22"/>
      <c r="G31" s="80" t="s">
        <v>13</v>
      </c>
      <c r="H31" s="81" t="s">
        <v>7</v>
      </c>
      <c r="I31" s="81">
        <v>2</v>
      </c>
      <c r="J31" s="81">
        <v>0</v>
      </c>
      <c r="K31" s="81">
        <v>0</v>
      </c>
      <c r="L31" s="81">
        <v>0</v>
      </c>
      <c r="M31" s="81">
        <v>2</v>
      </c>
      <c r="N31" s="81">
        <v>7</v>
      </c>
      <c r="O31" s="81">
        <v>10</v>
      </c>
      <c r="P31" s="81">
        <v>0</v>
      </c>
      <c r="Q31" s="82">
        <v>-3</v>
      </c>
      <c r="R31" s="22"/>
      <c r="S31" s="80" t="s">
        <v>13</v>
      </c>
      <c r="T31" s="81" t="s">
        <v>11</v>
      </c>
      <c r="U31" s="81">
        <v>13</v>
      </c>
      <c r="V31" s="81">
        <v>5</v>
      </c>
      <c r="W31" s="81">
        <v>1</v>
      </c>
      <c r="X31" s="81">
        <v>1</v>
      </c>
      <c r="Y31" s="81">
        <v>6</v>
      </c>
      <c r="Z31" s="81">
        <v>44</v>
      </c>
      <c r="AA31" s="81">
        <v>40</v>
      </c>
      <c r="AB31" s="81">
        <v>18</v>
      </c>
      <c r="AC31" s="82">
        <v>4</v>
      </c>
    </row>
    <row r="32" spans="1:29" ht="20.100000000000001" customHeight="1" x14ac:dyDescent="0.25">
      <c r="F32" s="22"/>
      <c r="G32" s="80" t="s">
        <v>16</v>
      </c>
      <c r="H32" s="81" t="s">
        <v>2</v>
      </c>
      <c r="I32" s="81">
        <v>2</v>
      </c>
      <c r="J32" s="81">
        <v>0</v>
      </c>
      <c r="K32" s="81">
        <v>0</v>
      </c>
      <c r="L32" s="81">
        <v>0</v>
      </c>
      <c r="M32" s="81">
        <v>2</v>
      </c>
      <c r="N32" s="81">
        <v>3</v>
      </c>
      <c r="O32" s="81">
        <v>10</v>
      </c>
      <c r="P32" s="81">
        <v>0</v>
      </c>
      <c r="Q32" s="82">
        <v>-7</v>
      </c>
      <c r="R32" s="22"/>
      <c r="S32" s="80" t="s">
        <v>16</v>
      </c>
      <c r="T32" s="81" t="s">
        <v>2</v>
      </c>
      <c r="U32" s="81">
        <v>13</v>
      </c>
      <c r="V32" s="81">
        <v>3</v>
      </c>
      <c r="W32" s="81">
        <v>4</v>
      </c>
      <c r="X32" s="81">
        <v>0</v>
      </c>
      <c r="Y32" s="81">
        <v>6</v>
      </c>
      <c r="Z32" s="81">
        <v>38</v>
      </c>
      <c r="AA32" s="81">
        <v>46</v>
      </c>
      <c r="AB32" s="81">
        <v>17</v>
      </c>
      <c r="AC32" s="82">
        <v>-8</v>
      </c>
    </row>
    <row r="33" spans="6:29" ht="20.100000000000001" customHeight="1" x14ac:dyDescent="0.25">
      <c r="F33" s="22"/>
      <c r="G33" s="80" t="s">
        <v>17</v>
      </c>
      <c r="H33" s="81" t="s">
        <v>135</v>
      </c>
      <c r="I33" s="81">
        <v>2</v>
      </c>
      <c r="J33" s="81">
        <v>0</v>
      </c>
      <c r="K33" s="81">
        <v>0</v>
      </c>
      <c r="L33" s="81">
        <v>0</v>
      </c>
      <c r="M33" s="81">
        <v>2</v>
      </c>
      <c r="N33" s="81">
        <v>6</v>
      </c>
      <c r="O33" s="81">
        <v>13</v>
      </c>
      <c r="P33" s="81">
        <v>0</v>
      </c>
      <c r="Q33" s="82">
        <v>-7</v>
      </c>
      <c r="R33" s="22"/>
      <c r="S33" s="80" t="s">
        <v>17</v>
      </c>
      <c r="T33" s="81" t="s">
        <v>135</v>
      </c>
      <c r="U33" s="81">
        <v>13</v>
      </c>
      <c r="V33" s="81">
        <v>3</v>
      </c>
      <c r="W33" s="81">
        <v>1</v>
      </c>
      <c r="X33" s="81">
        <v>4</v>
      </c>
      <c r="Y33" s="81">
        <v>5</v>
      </c>
      <c r="Z33" s="81">
        <v>45</v>
      </c>
      <c r="AA33" s="81">
        <v>57</v>
      </c>
      <c r="AB33" s="81">
        <v>15</v>
      </c>
      <c r="AC33" s="82">
        <v>-12</v>
      </c>
    </row>
    <row r="34" spans="6:29" ht="20.100000000000001" customHeight="1" x14ac:dyDescent="0.25">
      <c r="F34" s="22"/>
      <c r="G34" s="75"/>
      <c r="H34" s="76" t="s">
        <v>139</v>
      </c>
      <c r="I34" s="77" t="s">
        <v>89</v>
      </c>
      <c r="J34" s="78" t="s">
        <v>140</v>
      </c>
      <c r="K34" s="78" t="s">
        <v>141</v>
      </c>
      <c r="L34" s="78" t="s">
        <v>142</v>
      </c>
      <c r="M34" s="78" t="s">
        <v>143</v>
      </c>
      <c r="N34" s="78" t="s">
        <v>144</v>
      </c>
      <c r="O34" s="78" t="s">
        <v>145</v>
      </c>
      <c r="P34" s="78" t="s">
        <v>146</v>
      </c>
      <c r="Q34" s="79" t="s">
        <v>147</v>
      </c>
      <c r="R34" s="22"/>
      <c r="S34" s="75"/>
      <c r="T34" s="76" t="s">
        <v>139</v>
      </c>
      <c r="U34" s="77" t="s">
        <v>89</v>
      </c>
      <c r="V34" s="78" t="s">
        <v>140</v>
      </c>
      <c r="W34" s="78" t="s">
        <v>141</v>
      </c>
      <c r="X34" s="78" t="s">
        <v>142</v>
      </c>
      <c r="Y34" s="78" t="s">
        <v>143</v>
      </c>
      <c r="Z34" s="78" t="s">
        <v>144</v>
      </c>
      <c r="AA34" s="78" t="s">
        <v>145</v>
      </c>
      <c r="AB34" s="78" t="s">
        <v>146</v>
      </c>
      <c r="AC34" s="79" t="s">
        <v>147</v>
      </c>
    </row>
    <row r="35" spans="6:29" ht="20.100000000000001" customHeight="1" x14ac:dyDescent="0.25">
      <c r="F35" s="22"/>
      <c r="G35" s="80" t="s">
        <v>0</v>
      </c>
      <c r="H35" s="81" t="s">
        <v>12</v>
      </c>
      <c r="I35" s="81">
        <v>2</v>
      </c>
      <c r="J35" s="81">
        <v>2</v>
      </c>
      <c r="K35" s="81">
        <v>0</v>
      </c>
      <c r="L35" s="81">
        <v>0</v>
      </c>
      <c r="M35" s="81">
        <v>0</v>
      </c>
      <c r="N35" s="81">
        <v>18</v>
      </c>
      <c r="O35" s="81">
        <v>9</v>
      </c>
      <c r="P35" s="81">
        <v>6</v>
      </c>
      <c r="Q35" s="82">
        <v>9</v>
      </c>
      <c r="R35" s="22"/>
      <c r="S35" s="80" t="s">
        <v>0</v>
      </c>
      <c r="T35" s="81" t="s">
        <v>12</v>
      </c>
      <c r="U35" s="81">
        <v>13</v>
      </c>
      <c r="V35" s="81">
        <v>10</v>
      </c>
      <c r="W35" s="81">
        <v>1</v>
      </c>
      <c r="X35" s="81">
        <v>0</v>
      </c>
      <c r="Y35" s="81">
        <v>2</v>
      </c>
      <c r="Z35" s="81">
        <v>73</v>
      </c>
      <c r="AA35" s="81">
        <v>46</v>
      </c>
      <c r="AB35" s="81">
        <v>32</v>
      </c>
      <c r="AC35" s="82">
        <v>27</v>
      </c>
    </row>
    <row r="36" spans="6:29" ht="20.100000000000001" customHeight="1" x14ac:dyDescent="0.25">
      <c r="F36" s="22"/>
      <c r="G36" s="80" t="s">
        <v>3</v>
      </c>
      <c r="H36" s="81" t="s">
        <v>102</v>
      </c>
      <c r="I36" s="81">
        <v>2</v>
      </c>
      <c r="J36" s="81">
        <v>1</v>
      </c>
      <c r="K36" s="81">
        <v>1</v>
      </c>
      <c r="L36" s="81">
        <v>0</v>
      </c>
      <c r="M36" s="81">
        <v>0</v>
      </c>
      <c r="N36" s="81">
        <v>7</v>
      </c>
      <c r="O36" s="81">
        <v>3</v>
      </c>
      <c r="P36" s="81">
        <v>5</v>
      </c>
      <c r="Q36" s="82">
        <v>4</v>
      </c>
      <c r="R36" s="22"/>
      <c r="S36" s="80" t="s">
        <v>3</v>
      </c>
      <c r="T36" s="81" t="s">
        <v>136</v>
      </c>
      <c r="U36" s="81">
        <v>13</v>
      </c>
      <c r="V36" s="81">
        <v>7</v>
      </c>
      <c r="W36" s="81">
        <v>0</v>
      </c>
      <c r="X36" s="81">
        <v>1</v>
      </c>
      <c r="Y36" s="81">
        <v>5</v>
      </c>
      <c r="Z36" s="81">
        <v>49</v>
      </c>
      <c r="AA36" s="81">
        <v>38</v>
      </c>
      <c r="AB36" s="81">
        <v>22</v>
      </c>
      <c r="AC36" s="82">
        <v>11</v>
      </c>
    </row>
    <row r="37" spans="6:29" ht="20.100000000000001" customHeight="1" x14ac:dyDescent="0.25">
      <c r="F37" s="22"/>
      <c r="G37" s="80" t="s">
        <v>5</v>
      </c>
      <c r="H37" s="81" t="s">
        <v>136</v>
      </c>
      <c r="I37" s="81">
        <v>2</v>
      </c>
      <c r="J37" s="81">
        <v>1</v>
      </c>
      <c r="K37" s="81">
        <v>0</v>
      </c>
      <c r="L37" s="81">
        <v>1</v>
      </c>
      <c r="M37" s="81">
        <v>0</v>
      </c>
      <c r="N37" s="81">
        <v>10</v>
      </c>
      <c r="O37" s="81">
        <v>6</v>
      </c>
      <c r="P37" s="81">
        <v>4</v>
      </c>
      <c r="Q37" s="82">
        <v>4</v>
      </c>
      <c r="R37" s="22"/>
      <c r="S37" s="80" t="s">
        <v>5</v>
      </c>
      <c r="T37" s="81" t="s">
        <v>6</v>
      </c>
      <c r="U37" s="81">
        <v>13</v>
      </c>
      <c r="V37" s="81">
        <v>4</v>
      </c>
      <c r="W37" s="81">
        <v>2</v>
      </c>
      <c r="X37" s="81">
        <v>2</v>
      </c>
      <c r="Y37" s="81">
        <v>5</v>
      </c>
      <c r="Z37" s="81">
        <v>58</v>
      </c>
      <c r="AA37" s="81">
        <v>59</v>
      </c>
      <c r="AB37" s="81">
        <v>18</v>
      </c>
      <c r="AC37" s="82">
        <v>-1</v>
      </c>
    </row>
    <row r="38" spans="6:29" ht="20.100000000000001" customHeight="1" x14ac:dyDescent="0.25">
      <c r="F38" s="22"/>
      <c r="G38" s="80" t="s">
        <v>8</v>
      </c>
      <c r="H38" s="81" t="s">
        <v>101</v>
      </c>
      <c r="I38" s="81">
        <v>2</v>
      </c>
      <c r="J38" s="81">
        <v>1</v>
      </c>
      <c r="K38" s="81">
        <v>0</v>
      </c>
      <c r="L38" s="81">
        <v>1</v>
      </c>
      <c r="M38" s="81">
        <v>0</v>
      </c>
      <c r="N38" s="81">
        <v>6</v>
      </c>
      <c r="O38" s="81">
        <v>5</v>
      </c>
      <c r="P38" s="81">
        <v>4</v>
      </c>
      <c r="Q38" s="82">
        <v>1</v>
      </c>
      <c r="R38" s="22"/>
      <c r="S38" s="80" t="s">
        <v>8</v>
      </c>
      <c r="T38" s="81" t="s">
        <v>101</v>
      </c>
      <c r="U38" s="81">
        <v>13</v>
      </c>
      <c r="V38" s="81">
        <v>5</v>
      </c>
      <c r="W38" s="81">
        <v>0</v>
      </c>
      <c r="X38" s="81">
        <v>2</v>
      </c>
      <c r="Y38" s="81">
        <v>6</v>
      </c>
      <c r="Z38" s="81">
        <v>36</v>
      </c>
      <c r="AA38" s="81">
        <v>41</v>
      </c>
      <c r="AB38" s="81">
        <v>17</v>
      </c>
      <c r="AC38" s="82">
        <v>-5</v>
      </c>
    </row>
    <row r="39" spans="6:29" ht="20.100000000000001" customHeight="1" x14ac:dyDescent="0.25">
      <c r="F39" s="40"/>
      <c r="G39" s="80" t="s">
        <v>10</v>
      </c>
      <c r="H39" s="81" t="s">
        <v>6</v>
      </c>
      <c r="I39" s="81">
        <v>2</v>
      </c>
      <c r="J39" s="81">
        <v>0</v>
      </c>
      <c r="K39" s="81">
        <v>1</v>
      </c>
      <c r="L39" s="81">
        <v>0</v>
      </c>
      <c r="M39" s="81">
        <v>1</v>
      </c>
      <c r="N39" s="81">
        <v>9</v>
      </c>
      <c r="O39" s="81">
        <v>12</v>
      </c>
      <c r="P39" s="81">
        <v>2</v>
      </c>
      <c r="Q39" s="82">
        <v>-3</v>
      </c>
      <c r="R39" s="40"/>
      <c r="S39" s="80" t="s">
        <v>10</v>
      </c>
      <c r="T39" s="81" t="s">
        <v>9</v>
      </c>
      <c r="U39" s="81">
        <v>13</v>
      </c>
      <c r="V39" s="81">
        <v>5</v>
      </c>
      <c r="W39" s="81">
        <v>1</v>
      </c>
      <c r="X39" s="81">
        <v>0</v>
      </c>
      <c r="Y39" s="81">
        <v>7</v>
      </c>
      <c r="Z39" s="81">
        <v>45</v>
      </c>
      <c r="AA39" s="81">
        <v>50</v>
      </c>
      <c r="AB39" s="81">
        <v>17</v>
      </c>
      <c r="AC39" s="82">
        <v>-5</v>
      </c>
    </row>
    <row r="40" spans="6:29" ht="20.100000000000001" customHeight="1" x14ac:dyDescent="0.25">
      <c r="F40" s="22"/>
      <c r="G40" s="80" t="s">
        <v>13</v>
      </c>
      <c r="H40" s="81" t="s">
        <v>9</v>
      </c>
      <c r="I40" s="81">
        <v>2</v>
      </c>
      <c r="J40" s="81">
        <v>0</v>
      </c>
      <c r="K40" s="81">
        <v>1</v>
      </c>
      <c r="L40" s="81">
        <v>0</v>
      </c>
      <c r="M40" s="81">
        <v>1</v>
      </c>
      <c r="N40" s="81">
        <v>6</v>
      </c>
      <c r="O40" s="81">
        <v>10</v>
      </c>
      <c r="P40" s="81">
        <v>2</v>
      </c>
      <c r="Q40" s="82">
        <v>-4</v>
      </c>
      <c r="R40" s="22"/>
      <c r="S40" s="80" t="s">
        <v>13</v>
      </c>
      <c r="T40" s="81" t="s">
        <v>4</v>
      </c>
      <c r="U40" s="81">
        <v>13</v>
      </c>
      <c r="V40" s="81">
        <v>4</v>
      </c>
      <c r="W40" s="81">
        <v>0</v>
      </c>
      <c r="X40" s="81">
        <v>3</v>
      </c>
      <c r="Y40" s="81">
        <v>6</v>
      </c>
      <c r="Z40" s="81">
        <v>36</v>
      </c>
      <c r="AA40" s="81">
        <v>59</v>
      </c>
      <c r="AB40" s="81">
        <v>15</v>
      </c>
      <c r="AC40" s="82">
        <v>-23</v>
      </c>
    </row>
    <row r="41" spans="6:29" ht="20.100000000000001" customHeight="1" x14ac:dyDescent="0.25">
      <c r="F41" s="22"/>
      <c r="G41" s="80" t="s">
        <v>16</v>
      </c>
      <c r="H41" s="81" t="s">
        <v>4</v>
      </c>
      <c r="I41" s="81">
        <v>2</v>
      </c>
      <c r="J41" s="81">
        <v>0</v>
      </c>
      <c r="K41" s="81">
        <v>0</v>
      </c>
      <c r="L41" s="81">
        <v>1</v>
      </c>
      <c r="M41" s="81">
        <v>1</v>
      </c>
      <c r="N41" s="81">
        <v>5</v>
      </c>
      <c r="O41" s="81">
        <v>9</v>
      </c>
      <c r="P41" s="81">
        <v>1</v>
      </c>
      <c r="Q41" s="82">
        <v>-4</v>
      </c>
      <c r="R41" s="22"/>
      <c r="S41" s="80" t="s">
        <v>16</v>
      </c>
      <c r="T41" s="81" t="s">
        <v>102</v>
      </c>
      <c r="U41" s="81">
        <v>13</v>
      </c>
      <c r="V41" s="81">
        <v>2</v>
      </c>
      <c r="W41" s="81">
        <v>2</v>
      </c>
      <c r="X41" s="81">
        <v>1</v>
      </c>
      <c r="Y41" s="81">
        <v>8</v>
      </c>
      <c r="Z41" s="81">
        <v>46</v>
      </c>
      <c r="AA41" s="81">
        <v>63</v>
      </c>
      <c r="AB41" s="81">
        <v>11</v>
      </c>
      <c r="AC41" s="82">
        <v>-17</v>
      </c>
    </row>
    <row r="42" spans="6:29" ht="20.100000000000001" customHeight="1" thickBot="1" x14ac:dyDescent="0.3">
      <c r="F42" s="22"/>
      <c r="G42" s="83" t="s">
        <v>17</v>
      </c>
      <c r="H42" s="84" t="s">
        <v>124</v>
      </c>
      <c r="I42" s="84">
        <v>2</v>
      </c>
      <c r="J42" s="84">
        <v>0</v>
      </c>
      <c r="K42" s="84">
        <v>0</v>
      </c>
      <c r="L42" s="84">
        <v>0</v>
      </c>
      <c r="M42" s="84">
        <v>2</v>
      </c>
      <c r="N42" s="84">
        <v>7</v>
      </c>
      <c r="O42" s="84">
        <v>14</v>
      </c>
      <c r="P42" s="84">
        <v>0</v>
      </c>
      <c r="Q42" s="85">
        <v>-7</v>
      </c>
      <c r="R42" s="22"/>
      <c r="S42" s="83" t="s">
        <v>17</v>
      </c>
      <c r="T42" s="84" t="s">
        <v>124</v>
      </c>
      <c r="U42" s="84">
        <v>13</v>
      </c>
      <c r="V42" s="84">
        <v>3</v>
      </c>
      <c r="W42" s="84">
        <v>1</v>
      </c>
      <c r="X42" s="84">
        <v>0</v>
      </c>
      <c r="Y42" s="84">
        <v>9</v>
      </c>
      <c r="Z42" s="84">
        <v>33</v>
      </c>
      <c r="AA42" s="84">
        <v>52</v>
      </c>
      <c r="AB42" s="84">
        <v>11</v>
      </c>
      <c r="AC42" s="85">
        <v>-19</v>
      </c>
    </row>
    <row r="43" spans="6:29" ht="20.100000000000001" customHeight="1" x14ac:dyDescent="0.25">
      <c r="F43" s="22"/>
      <c r="G43" s="205"/>
      <c r="H43" s="205"/>
      <c r="I43" s="205"/>
      <c r="J43" s="205"/>
      <c r="K43" s="205"/>
      <c r="L43" s="205"/>
      <c r="M43" s="205"/>
      <c r="N43" s="205"/>
      <c r="O43" s="205"/>
      <c r="P43" s="205"/>
      <c r="Q43" s="205"/>
      <c r="R43" s="22"/>
      <c r="S43" s="205"/>
      <c r="T43" s="205"/>
      <c r="U43" s="205"/>
      <c r="V43" s="205"/>
      <c r="W43" s="205"/>
      <c r="X43" s="205"/>
      <c r="Y43" s="205"/>
      <c r="Z43" s="205"/>
      <c r="AA43" s="205"/>
      <c r="AB43" s="205"/>
      <c r="AC43" s="205"/>
    </row>
    <row r="44" spans="6:29" ht="20.100000000000001" customHeight="1" thickBot="1" x14ac:dyDescent="0.3">
      <c r="F44" s="22"/>
      <c r="G44" s="205"/>
      <c r="H44" s="205"/>
      <c r="I44" s="205"/>
      <c r="J44" s="205"/>
      <c r="K44" s="205"/>
      <c r="L44" s="205"/>
      <c r="M44" s="205"/>
      <c r="N44" s="205"/>
      <c r="O44" s="205"/>
      <c r="P44" s="205"/>
      <c r="Q44" s="205"/>
      <c r="R44" s="22"/>
      <c r="S44" s="205"/>
      <c r="T44" s="205"/>
      <c r="U44" s="205"/>
      <c r="V44" s="205"/>
      <c r="W44" s="205"/>
      <c r="X44" s="205"/>
      <c r="Y44" s="205"/>
      <c r="Z44" s="205"/>
      <c r="AA44" s="205"/>
      <c r="AB44" s="205"/>
      <c r="AC44" s="205"/>
    </row>
    <row r="45" spans="6:29" ht="20.100000000000001" customHeight="1" x14ac:dyDescent="0.25">
      <c r="F45" s="22"/>
      <c r="G45" s="499" t="s">
        <v>153</v>
      </c>
      <c r="H45" s="500"/>
      <c r="I45" s="500"/>
      <c r="J45" s="500"/>
      <c r="K45" s="500"/>
      <c r="L45" s="500"/>
      <c r="M45" s="500"/>
      <c r="N45" s="500"/>
      <c r="O45" s="500"/>
      <c r="P45" s="500"/>
      <c r="Q45" s="501"/>
      <c r="R45" s="22"/>
      <c r="S45" s="499" t="s">
        <v>164</v>
      </c>
      <c r="T45" s="500"/>
      <c r="U45" s="500"/>
      <c r="V45" s="500"/>
      <c r="W45" s="500"/>
      <c r="X45" s="500"/>
      <c r="Y45" s="500"/>
      <c r="Z45" s="500"/>
      <c r="AA45" s="500"/>
      <c r="AB45" s="500"/>
      <c r="AC45" s="501"/>
    </row>
    <row r="46" spans="6:29" ht="20.100000000000001" customHeight="1" x14ac:dyDescent="0.25">
      <c r="F46" s="22"/>
      <c r="G46" s="75"/>
      <c r="H46" s="76" t="s">
        <v>198</v>
      </c>
      <c r="I46" s="77" t="s">
        <v>89</v>
      </c>
      <c r="J46" s="78" t="s">
        <v>140</v>
      </c>
      <c r="K46" s="78" t="s">
        <v>141</v>
      </c>
      <c r="L46" s="78" t="s">
        <v>142</v>
      </c>
      <c r="M46" s="78" t="s">
        <v>143</v>
      </c>
      <c r="N46" s="78" t="s">
        <v>144</v>
      </c>
      <c r="O46" s="78" t="s">
        <v>145</v>
      </c>
      <c r="P46" s="78" t="s">
        <v>146</v>
      </c>
      <c r="Q46" s="79" t="s">
        <v>147</v>
      </c>
      <c r="R46" s="22"/>
      <c r="S46" s="75"/>
      <c r="T46" s="76" t="s">
        <v>196</v>
      </c>
      <c r="U46" s="77" t="s">
        <v>89</v>
      </c>
      <c r="V46" s="78" t="s">
        <v>140</v>
      </c>
      <c r="W46" s="78" t="s">
        <v>141</v>
      </c>
      <c r="X46" s="78" t="s">
        <v>142</v>
      </c>
      <c r="Y46" s="78" t="s">
        <v>143</v>
      </c>
      <c r="Z46" s="78" t="s">
        <v>144</v>
      </c>
      <c r="AA46" s="78" t="s">
        <v>145</v>
      </c>
      <c r="AB46" s="78" t="s">
        <v>146</v>
      </c>
      <c r="AC46" s="79" t="s">
        <v>147</v>
      </c>
    </row>
    <row r="47" spans="6:29" ht="20.100000000000001" customHeight="1" x14ac:dyDescent="0.25">
      <c r="F47" s="22"/>
      <c r="G47" s="80" t="s">
        <v>0</v>
      </c>
      <c r="H47" s="81" t="s">
        <v>14</v>
      </c>
      <c r="I47" s="81">
        <v>3</v>
      </c>
      <c r="J47" s="81">
        <v>2</v>
      </c>
      <c r="K47" s="81">
        <v>0</v>
      </c>
      <c r="L47" s="81">
        <v>1</v>
      </c>
      <c r="M47" s="81">
        <v>0</v>
      </c>
      <c r="N47" s="81">
        <v>16</v>
      </c>
      <c r="O47" s="81">
        <v>8</v>
      </c>
      <c r="P47" s="81">
        <v>7</v>
      </c>
      <c r="Q47" s="82">
        <v>8</v>
      </c>
      <c r="R47" s="22"/>
      <c r="S47" s="80" t="s">
        <v>0</v>
      </c>
      <c r="T47" s="81" t="s">
        <v>135</v>
      </c>
      <c r="U47" s="81">
        <v>14</v>
      </c>
      <c r="V47" s="81">
        <v>4</v>
      </c>
      <c r="W47" s="81">
        <v>1</v>
      </c>
      <c r="X47" s="81">
        <v>4</v>
      </c>
      <c r="Y47" s="81">
        <v>5</v>
      </c>
      <c r="Z47" s="81">
        <v>53</v>
      </c>
      <c r="AA47" s="81">
        <v>62</v>
      </c>
      <c r="AB47" s="81">
        <v>18</v>
      </c>
      <c r="AC47" s="82">
        <v>-9</v>
      </c>
    </row>
    <row r="48" spans="6:29" ht="20.100000000000001" customHeight="1" x14ac:dyDescent="0.25">
      <c r="F48" s="40"/>
      <c r="G48" s="80" t="s">
        <v>3</v>
      </c>
      <c r="H48" s="81" t="s">
        <v>15</v>
      </c>
      <c r="I48" s="81">
        <v>3</v>
      </c>
      <c r="J48" s="81">
        <v>2</v>
      </c>
      <c r="K48" s="81">
        <v>0</v>
      </c>
      <c r="L48" s="81">
        <v>1</v>
      </c>
      <c r="M48" s="81">
        <v>0</v>
      </c>
      <c r="N48" s="81">
        <v>12</v>
      </c>
      <c r="O48" s="81">
        <v>9</v>
      </c>
      <c r="P48" s="81">
        <v>7</v>
      </c>
      <c r="Q48" s="82">
        <v>3</v>
      </c>
      <c r="R48" s="40"/>
      <c r="S48" s="80" t="s">
        <v>3</v>
      </c>
      <c r="T48" s="81" t="s">
        <v>197</v>
      </c>
      <c r="U48" s="81">
        <v>14</v>
      </c>
      <c r="V48" s="81">
        <v>5</v>
      </c>
      <c r="W48" s="81">
        <v>2</v>
      </c>
      <c r="X48" s="81">
        <v>1</v>
      </c>
      <c r="Y48" s="81">
        <v>6</v>
      </c>
      <c r="Z48" s="81">
        <v>63</v>
      </c>
      <c r="AA48" s="81">
        <v>61</v>
      </c>
      <c r="AB48" s="81">
        <v>20</v>
      </c>
      <c r="AC48" s="82">
        <v>2</v>
      </c>
    </row>
    <row r="49" spans="6:29" ht="20.100000000000001" customHeight="1" x14ac:dyDescent="0.25">
      <c r="F49" s="22"/>
      <c r="G49" s="80" t="s">
        <v>5</v>
      </c>
      <c r="H49" s="81" t="s">
        <v>204</v>
      </c>
      <c r="I49" s="81">
        <v>3</v>
      </c>
      <c r="J49" s="81">
        <v>2</v>
      </c>
      <c r="K49" s="81">
        <v>0</v>
      </c>
      <c r="L49" s="81">
        <v>0</v>
      </c>
      <c r="M49" s="81">
        <v>1</v>
      </c>
      <c r="N49" s="81">
        <v>10</v>
      </c>
      <c r="O49" s="81">
        <v>9</v>
      </c>
      <c r="P49" s="81">
        <v>6</v>
      </c>
      <c r="Q49" s="82">
        <v>1</v>
      </c>
      <c r="R49" s="22"/>
      <c r="S49" s="80" t="s">
        <v>5</v>
      </c>
      <c r="T49" s="81" t="s">
        <v>2</v>
      </c>
      <c r="U49" s="81">
        <v>14</v>
      </c>
      <c r="V49" s="81">
        <v>3</v>
      </c>
      <c r="W49" s="81">
        <v>4</v>
      </c>
      <c r="X49" s="81">
        <v>0</v>
      </c>
      <c r="Y49" s="81">
        <v>7</v>
      </c>
      <c r="Z49" s="81">
        <v>42</v>
      </c>
      <c r="AA49" s="81">
        <v>51</v>
      </c>
      <c r="AB49" s="81">
        <v>17</v>
      </c>
      <c r="AC49" s="82">
        <v>-9</v>
      </c>
    </row>
    <row r="50" spans="6:29" ht="20.100000000000001" customHeight="1" x14ac:dyDescent="0.25">
      <c r="F50" s="22"/>
      <c r="G50" s="80" t="s">
        <v>8</v>
      </c>
      <c r="H50" s="81" t="s">
        <v>11</v>
      </c>
      <c r="I50" s="81">
        <v>3</v>
      </c>
      <c r="J50" s="81">
        <v>1</v>
      </c>
      <c r="K50" s="81">
        <v>1</v>
      </c>
      <c r="L50" s="81">
        <v>0</v>
      </c>
      <c r="M50" s="81">
        <v>1</v>
      </c>
      <c r="N50" s="81">
        <v>8</v>
      </c>
      <c r="O50" s="81">
        <v>7</v>
      </c>
      <c r="P50" s="81">
        <v>5</v>
      </c>
      <c r="Q50" s="82">
        <v>1</v>
      </c>
      <c r="R50" s="22"/>
      <c r="S50" s="80" t="s">
        <v>8</v>
      </c>
      <c r="T50" s="81" t="s">
        <v>204</v>
      </c>
      <c r="U50" s="81">
        <v>14</v>
      </c>
      <c r="V50" s="81">
        <v>6</v>
      </c>
      <c r="W50" s="81">
        <v>2</v>
      </c>
      <c r="X50" s="81">
        <v>1</v>
      </c>
      <c r="Y50" s="81">
        <v>5</v>
      </c>
      <c r="Z50" s="81">
        <v>42</v>
      </c>
      <c r="AA50" s="81">
        <v>47</v>
      </c>
      <c r="AB50" s="81">
        <v>23</v>
      </c>
      <c r="AC50" s="82">
        <v>-5</v>
      </c>
    </row>
    <row r="51" spans="6:29" ht="20.100000000000001" customHeight="1" x14ac:dyDescent="0.25">
      <c r="F51" s="40"/>
      <c r="G51" s="80" t="s">
        <v>10</v>
      </c>
      <c r="H51" s="81" t="s">
        <v>197</v>
      </c>
      <c r="I51" s="81">
        <v>3</v>
      </c>
      <c r="J51" s="81">
        <v>1</v>
      </c>
      <c r="K51" s="81">
        <v>1</v>
      </c>
      <c r="L51" s="81">
        <v>0</v>
      </c>
      <c r="M51" s="81">
        <v>1</v>
      </c>
      <c r="N51" s="81">
        <v>13</v>
      </c>
      <c r="O51" s="81">
        <v>13</v>
      </c>
      <c r="P51" s="81">
        <v>5</v>
      </c>
      <c r="Q51" s="82">
        <v>0</v>
      </c>
      <c r="R51" s="40"/>
      <c r="S51" s="80" t="s">
        <v>10</v>
      </c>
      <c r="T51" s="81" t="s">
        <v>14</v>
      </c>
      <c r="U51" s="81">
        <v>14</v>
      </c>
      <c r="V51" s="81">
        <v>9</v>
      </c>
      <c r="W51" s="81">
        <v>0</v>
      </c>
      <c r="X51" s="81">
        <v>2</v>
      </c>
      <c r="Y51" s="81">
        <v>3</v>
      </c>
      <c r="Z51" s="81">
        <v>56</v>
      </c>
      <c r="AA51" s="81">
        <v>44</v>
      </c>
      <c r="AB51" s="81">
        <v>29</v>
      </c>
      <c r="AC51" s="82">
        <v>12</v>
      </c>
    </row>
    <row r="52" spans="6:29" ht="20.100000000000001" customHeight="1" x14ac:dyDescent="0.25">
      <c r="F52" s="22"/>
      <c r="G52" s="80" t="s">
        <v>13</v>
      </c>
      <c r="H52" s="81" t="s">
        <v>7</v>
      </c>
      <c r="I52" s="81">
        <v>3</v>
      </c>
      <c r="J52" s="81">
        <v>1</v>
      </c>
      <c r="K52" s="81">
        <v>0</v>
      </c>
      <c r="L52" s="81">
        <v>0</v>
      </c>
      <c r="M52" s="81">
        <v>2</v>
      </c>
      <c r="N52" s="81">
        <v>13</v>
      </c>
      <c r="O52" s="81">
        <v>12</v>
      </c>
      <c r="P52" s="81">
        <v>3</v>
      </c>
      <c r="Q52" s="82">
        <v>1</v>
      </c>
      <c r="R52" s="22"/>
      <c r="S52" s="80" t="s">
        <v>13</v>
      </c>
      <c r="T52" s="81" t="s">
        <v>11</v>
      </c>
      <c r="U52" s="81">
        <v>14</v>
      </c>
      <c r="V52" s="81">
        <v>6</v>
      </c>
      <c r="W52" s="81">
        <v>1</v>
      </c>
      <c r="X52" s="81">
        <v>1</v>
      </c>
      <c r="Y52" s="81">
        <v>6</v>
      </c>
      <c r="Z52" s="81">
        <v>52</v>
      </c>
      <c r="AA52" s="81">
        <v>43</v>
      </c>
      <c r="AB52" s="81">
        <v>21</v>
      </c>
      <c r="AC52" s="82">
        <v>9</v>
      </c>
    </row>
    <row r="53" spans="6:29" ht="20.100000000000001" customHeight="1" x14ac:dyDescent="0.25">
      <c r="F53" s="22"/>
      <c r="G53" s="80" t="s">
        <v>16</v>
      </c>
      <c r="H53" s="81" t="s">
        <v>2</v>
      </c>
      <c r="I53" s="81">
        <v>3</v>
      </c>
      <c r="J53" s="81">
        <v>0</v>
      </c>
      <c r="K53" s="81">
        <v>1</v>
      </c>
      <c r="L53" s="81">
        <v>0</v>
      </c>
      <c r="M53" s="81">
        <v>2</v>
      </c>
      <c r="N53" s="81">
        <v>8</v>
      </c>
      <c r="O53" s="81">
        <v>14</v>
      </c>
      <c r="P53" s="81">
        <v>2</v>
      </c>
      <c r="Q53" s="82">
        <v>-6</v>
      </c>
      <c r="R53" s="22"/>
      <c r="S53" s="80" t="s">
        <v>16</v>
      </c>
      <c r="T53" s="81" t="s">
        <v>7</v>
      </c>
      <c r="U53" s="81">
        <v>14</v>
      </c>
      <c r="V53" s="81">
        <v>8</v>
      </c>
      <c r="W53" s="81">
        <v>1</v>
      </c>
      <c r="X53" s="81">
        <v>1</v>
      </c>
      <c r="Y53" s="81">
        <v>4</v>
      </c>
      <c r="Z53" s="81">
        <v>56</v>
      </c>
      <c r="AA53" s="81">
        <v>41</v>
      </c>
      <c r="AB53" s="81">
        <v>27</v>
      </c>
      <c r="AC53" s="82">
        <v>15</v>
      </c>
    </row>
    <row r="54" spans="6:29" ht="20.100000000000001" customHeight="1" x14ac:dyDescent="0.25">
      <c r="F54" s="22"/>
      <c r="G54" s="80" t="s">
        <v>17</v>
      </c>
      <c r="H54" s="81" t="s">
        <v>135</v>
      </c>
      <c r="I54" s="81">
        <v>3</v>
      </c>
      <c r="J54" s="81">
        <v>0</v>
      </c>
      <c r="K54" s="81">
        <v>0</v>
      </c>
      <c r="L54" s="81">
        <v>1</v>
      </c>
      <c r="M54" s="81">
        <v>2</v>
      </c>
      <c r="N54" s="81">
        <v>10</v>
      </c>
      <c r="O54" s="81">
        <v>18</v>
      </c>
      <c r="P54" s="81">
        <v>1</v>
      </c>
      <c r="Q54" s="82">
        <v>-8</v>
      </c>
      <c r="R54" s="22"/>
      <c r="S54" s="80" t="s">
        <v>17</v>
      </c>
      <c r="T54" s="81" t="s">
        <v>15</v>
      </c>
      <c r="U54" s="81">
        <v>14</v>
      </c>
      <c r="V54" s="81">
        <v>8</v>
      </c>
      <c r="W54" s="81">
        <v>1</v>
      </c>
      <c r="X54" s="81">
        <v>1</v>
      </c>
      <c r="Y54" s="81">
        <v>4</v>
      </c>
      <c r="Z54" s="81">
        <v>58</v>
      </c>
      <c r="AA54" s="81">
        <v>39</v>
      </c>
      <c r="AB54" s="81">
        <v>27</v>
      </c>
      <c r="AC54" s="82">
        <v>19</v>
      </c>
    </row>
    <row r="55" spans="6:29" ht="20.100000000000001" customHeight="1" x14ac:dyDescent="0.25">
      <c r="F55" s="22"/>
      <c r="G55" s="75"/>
      <c r="H55" s="76" t="s">
        <v>139</v>
      </c>
      <c r="I55" s="77" t="s">
        <v>89</v>
      </c>
      <c r="J55" s="78" t="s">
        <v>140</v>
      </c>
      <c r="K55" s="78" t="s">
        <v>141</v>
      </c>
      <c r="L55" s="78" t="s">
        <v>142</v>
      </c>
      <c r="M55" s="78" t="s">
        <v>143</v>
      </c>
      <c r="N55" s="78" t="s">
        <v>144</v>
      </c>
      <c r="O55" s="78" t="s">
        <v>145</v>
      </c>
      <c r="P55" s="78" t="s">
        <v>146</v>
      </c>
      <c r="Q55" s="79" t="s">
        <v>147</v>
      </c>
      <c r="R55" s="22"/>
      <c r="S55" s="75"/>
      <c r="T55" s="76" t="s">
        <v>139</v>
      </c>
      <c r="U55" s="77" t="s">
        <v>89</v>
      </c>
      <c r="V55" s="78" t="s">
        <v>140</v>
      </c>
      <c r="W55" s="78" t="s">
        <v>141</v>
      </c>
      <c r="X55" s="78" t="s">
        <v>142</v>
      </c>
      <c r="Y55" s="78" t="s">
        <v>143</v>
      </c>
      <c r="Z55" s="78" t="s">
        <v>144</v>
      </c>
      <c r="AA55" s="78" t="s">
        <v>145</v>
      </c>
      <c r="AB55" s="78" t="s">
        <v>146</v>
      </c>
      <c r="AC55" s="79" t="s">
        <v>147</v>
      </c>
    </row>
    <row r="56" spans="6:29" ht="20.100000000000001" customHeight="1" x14ac:dyDescent="0.25">
      <c r="F56" s="22"/>
      <c r="G56" s="80" t="s">
        <v>0</v>
      </c>
      <c r="H56" s="81" t="s">
        <v>12</v>
      </c>
      <c r="I56" s="81">
        <v>3</v>
      </c>
      <c r="J56" s="81">
        <v>3</v>
      </c>
      <c r="K56" s="81">
        <v>0</v>
      </c>
      <c r="L56" s="81">
        <v>0</v>
      </c>
      <c r="M56" s="81">
        <v>0</v>
      </c>
      <c r="N56" s="81">
        <v>23</v>
      </c>
      <c r="O56" s="81">
        <v>13</v>
      </c>
      <c r="P56" s="81">
        <v>9</v>
      </c>
      <c r="Q56" s="82">
        <v>10</v>
      </c>
      <c r="R56" s="22"/>
      <c r="S56" s="80" t="s">
        <v>0</v>
      </c>
      <c r="T56" s="81" t="s">
        <v>12</v>
      </c>
      <c r="U56" s="81">
        <v>14</v>
      </c>
      <c r="V56" s="81">
        <v>10</v>
      </c>
      <c r="W56" s="81">
        <v>2</v>
      </c>
      <c r="X56" s="81">
        <v>0</v>
      </c>
      <c r="Y56" s="81">
        <v>2</v>
      </c>
      <c r="Z56" s="81">
        <v>77</v>
      </c>
      <c r="AA56" s="81">
        <v>49</v>
      </c>
      <c r="AB56" s="81">
        <v>34</v>
      </c>
      <c r="AC56" s="82">
        <v>28</v>
      </c>
    </row>
    <row r="57" spans="6:29" ht="20.100000000000001" customHeight="1" x14ac:dyDescent="0.25">
      <c r="F57" s="22"/>
      <c r="G57" s="80" t="s">
        <v>3</v>
      </c>
      <c r="H57" s="81" t="s">
        <v>136</v>
      </c>
      <c r="I57" s="81">
        <v>3</v>
      </c>
      <c r="J57" s="81">
        <v>2</v>
      </c>
      <c r="K57" s="81">
        <v>0</v>
      </c>
      <c r="L57" s="81">
        <v>1</v>
      </c>
      <c r="M57" s="81">
        <v>0</v>
      </c>
      <c r="N57" s="81">
        <v>16</v>
      </c>
      <c r="O57" s="81">
        <v>8</v>
      </c>
      <c r="P57" s="81">
        <v>7</v>
      </c>
      <c r="Q57" s="82">
        <v>8</v>
      </c>
      <c r="R57" s="22"/>
      <c r="S57" s="80" t="s">
        <v>3</v>
      </c>
      <c r="T57" s="81" t="s">
        <v>136</v>
      </c>
      <c r="U57" s="81">
        <v>14</v>
      </c>
      <c r="V57" s="81">
        <v>8</v>
      </c>
      <c r="W57" s="81">
        <v>0</v>
      </c>
      <c r="X57" s="81">
        <v>1</v>
      </c>
      <c r="Y57" s="81">
        <v>5</v>
      </c>
      <c r="Z57" s="81">
        <v>53</v>
      </c>
      <c r="AA57" s="81">
        <v>40</v>
      </c>
      <c r="AB57" s="81">
        <v>25</v>
      </c>
      <c r="AC57" s="82">
        <v>13</v>
      </c>
    </row>
    <row r="58" spans="6:29" ht="20.100000000000001" customHeight="1" x14ac:dyDescent="0.25">
      <c r="F58" s="22"/>
      <c r="G58" s="80" t="s">
        <v>5</v>
      </c>
      <c r="H58" s="81" t="s">
        <v>101</v>
      </c>
      <c r="I58" s="81">
        <v>3</v>
      </c>
      <c r="J58" s="81">
        <v>2</v>
      </c>
      <c r="K58" s="81">
        <v>0</v>
      </c>
      <c r="L58" s="81">
        <v>1</v>
      </c>
      <c r="M58" s="81">
        <v>0</v>
      </c>
      <c r="N58" s="81">
        <v>12</v>
      </c>
      <c r="O58" s="81">
        <v>7</v>
      </c>
      <c r="P58" s="81">
        <v>7</v>
      </c>
      <c r="Q58" s="82">
        <v>5</v>
      </c>
      <c r="R58" s="22"/>
      <c r="S58" s="80" t="s">
        <v>5</v>
      </c>
      <c r="T58" s="81" t="s">
        <v>9</v>
      </c>
      <c r="U58" s="81">
        <v>14</v>
      </c>
      <c r="V58" s="81">
        <v>6</v>
      </c>
      <c r="W58" s="81">
        <v>1</v>
      </c>
      <c r="X58" s="81">
        <v>0</v>
      </c>
      <c r="Y58" s="81">
        <v>7</v>
      </c>
      <c r="Z58" s="81">
        <v>50</v>
      </c>
      <c r="AA58" s="81">
        <v>54</v>
      </c>
      <c r="AB58" s="81">
        <v>20</v>
      </c>
      <c r="AC58" s="82">
        <v>-4</v>
      </c>
    </row>
    <row r="59" spans="6:29" ht="20.100000000000001" customHeight="1" x14ac:dyDescent="0.25">
      <c r="F59" s="22"/>
      <c r="G59" s="80" t="s">
        <v>8</v>
      </c>
      <c r="H59" s="81" t="s">
        <v>102</v>
      </c>
      <c r="I59" s="81">
        <v>3</v>
      </c>
      <c r="J59" s="81">
        <v>1</v>
      </c>
      <c r="K59" s="81">
        <v>1</v>
      </c>
      <c r="L59" s="81">
        <v>0</v>
      </c>
      <c r="M59" s="81">
        <v>1</v>
      </c>
      <c r="N59" s="81">
        <v>11</v>
      </c>
      <c r="O59" s="81">
        <v>8</v>
      </c>
      <c r="P59" s="81">
        <v>5</v>
      </c>
      <c r="Q59" s="82">
        <v>3</v>
      </c>
      <c r="R59" s="22"/>
      <c r="S59" s="80" t="s">
        <v>8</v>
      </c>
      <c r="T59" s="81" t="s">
        <v>6</v>
      </c>
      <c r="U59" s="81">
        <v>14</v>
      </c>
      <c r="V59" s="81">
        <v>4</v>
      </c>
      <c r="W59" s="81">
        <v>2</v>
      </c>
      <c r="X59" s="81">
        <v>2</v>
      </c>
      <c r="Y59" s="81">
        <v>6</v>
      </c>
      <c r="Z59" s="81">
        <v>61</v>
      </c>
      <c r="AA59" s="81">
        <v>67</v>
      </c>
      <c r="AB59" s="81">
        <v>18</v>
      </c>
      <c r="AC59" s="82">
        <v>-6</v>
      </c>
    </row>
    <row r="60" spans="6:29" ht="20.100000000000001" customHeight="1" x14ac:dyDescent="0.25">
      <c r="F60" s="40"/>
      <c r="G60" s="80" t="s">
        <v>10</v>
      </c>
      <c r="H60" s="81" t="s">
        <v>6</v>
      </c>
      <c r="I60" s="81">
        <v>3</v>
      </c>
      <c r="J60" s="81">
        <v>0</v>
      </c>
      <c r="K60" s="81">
        <v>2</v>
      </c>
      <c r="L60" s="81">
        <v>0</v>
      </c>
      <c r="M60" s="81">
        <v>2</v>
      </c>
      <c r="N60" s="81">
        <v>13</v>
      </c>
      <c r="O60" s="81">
        <v>17</v>
      </c>
      <c r="P60" s="81">
        <v>3</v>
      </c>
      <c r="Q60" s="82">
        <v>-4</v>
      </c>
      <c r="R60" s="40"/>
      <c r="S60" s="80" t="s">
        <v>10</v>
      </c>
      <c r="T60" s="81" t="s">
        <v>101</v>
      </c>
      <c r="U60" s="81">
        <v>14</v>
      </c>
      <c r="V60" s="81">
        <v>5</v>
      </c>
      <c r="W60" s="81">
        <v>0</v>
      </c>
      <c r="X60" s="81">
        <v>2</v>
      </c>
      <c r="Y60" s="81">
        <v>7</v>
      </c>
      <c r="Z60" s="81">
        <v>36</v>
      </c>
      <c r="AA60" s="81">
        <v>43</v>
      </c>
      <c r="AB60" s="81">
        <v>17</v>
      </c>
      <c r="AC60" s="82">
        <v>-7</v>
      </c>
    </row>
    <row r="61" spans="6:29" ht="20.100000000000001" customHeight="1" x14ac:dyDescent="0.25">
      <c r="F61" s="22"/>
      <c r="G61" s="80" t="s">
        <v>13</v>
      </c>
      <c r="H61" s="81" t="s">
        <v>124</v>
      </c>
      <c r="I61" s="81">
        <v>3</v>
      </c>
      <c r="J61" s="81">
        <v>1</v>
      </c>
      <c r="K61" s="81">
        <v>0</v>
      </c>
      <c r="L61" s="81">
        <v>0</v>
      </c>
      <c r="M61" s="81">
        <v>2</v>
      </c>
      <c r="N61" s="81">
        <v>12</v>
      </c>
      <c r="O61" s="81">
        <v>18</v>
      </c>
      <c r="P61" s="81">
        <v>3</v>
      </c>
      <c r="Q61" s="82">
        <v>-6</v>
      </c>
      <c r="R61" s="22"/>
      <c r="S61" s="80" t="s">
        <v>13</v>
      </c>
      <c r="T61" s="81" t="s">
        <v>4</v>
      </c>
      <c r="U61" s="81">
        <v>14</v>
      </c>
      <c r="V61" s="81">
        <v>4</v>
      </c>
      <c r="W61" s="81">
        <v>0</v>
      </c>
      <c r="X61" s="81">
        <v>3</v>
      </c>
      <c r="Y61" s="81">
        <v>7</v>
      </c>
      <c r="Z61" s="81">
        <v>37</v>
      </c>
      <c r="AA61" s="81">
        <v>63</v>
      </c>
      <c r="AB61" s="81">
        <v>15</v>
      </c>
      <c r="AC61" s="82">
        <v>-26</v>
      </c>
    </row>
    <row r="62" spans="6:29" ht="20.100000000000001" customHeight="1" x14ac:dyDescent="0.25">
      <c r="F62" s="22"/>
      <c r="G62" s="80" t="s">
        <v>16</v>
      </c>
      <c r="H62" s="81" t="s">
        <v>9</v>
      </c>
      <c r="I62" s="81">
        <v>3</v>
      </c>
      <c r="J62" s="81">
        <v>0</v>
      </c>
      <c r="K62" s="81">
        <v>1</v>
      </c>
      <c r="L62" s="81">
        <v>0</v>
      </c>
      <c r="M62" s="81">
        <v>2</v>
      </c>
      <c r="N62" s="81">
        <v>8</v>
      </c>
      <c r="O62" s="81">
        <v>16</v>
      </c>
      <c r="P62" s="81">
        <v>2</v>
      </c>
      <c r="Q62" s="82">
        <v>-8</v>
      </c>
      <c r="R62" s="22"/>
      <c r="S62" s="80" t="s">
        <v>16</v>
      </c>
      <c r="T62" s="81" t="s">
        <v>124</v>
      </c>
      <c r="U62" s="81">
        <v>14</v>
      </c>
      <c r="V62" s="81">
        <v>4</v>
      </c>
      <c r="W62" s="81">
        <v>1</v>
      </c>
      <c r="X62" s="81">
        <v>0</v>
      </c>
      <c r="Y62" s="81">
        <v>9</v>
      </c>
      <c r="Z62" s="81">
        <v>42</v>
      </c>
      <c r="AA62" s="81">
        <v>54</v>
      </c>
      <c r="AB62" s="81">
        <v>14</v>
      </c>
      <c r="AC62" s="82">
        <v>-12</v>
      </c>
    </row>
    <row r="63" spans="6:29" ht="20.100000000000001" customHeight="1" thickBot="1" x14ac:dyDescent="0.3">
      <c r="F63" s="22"/>
      <c r="G63" s="83" t="s">
        <v>17</v>
      </c>
      <c r="H63" s="84" t="s">
        <v>4</v>
      </c>
      <c r="I63" s="84">
        <v>3</v>
      </c>
      <c r="J63" s="84">
        <v>0</v>
      </c>
      <c r="K63" s="84">
        <v>0</v>
      </c>
      <c r="L63" s="84">
        <v>1</v>
      </c>
      <c r="M63" s="84">
        <v>2</v>
      </c>
      <c r="N63" s="84">
        <v>7</v>
      </c>
      <c r="O63" s="84">
        <v>15</v>
      </c>
      <c r="P63" s="84">
        <v>1</v>
      </c>
      <c r="Q63" s="85">
        <v>-8</v>
      </c>
      <c r="R63" s="22"/>
      <c r="S63" s="83" t="s">
        <v>17</v>
      </c>
      <c r="T63" s="84" t="s">
        <v>102</v>
      </c>
      <c r="U63" s="84">
        <v>14</v>
      </c>
      <c r="V63" s="84">
        <v>2</v>
      </c>
      <c r="W63" s="84">
        <v>2</v>
      </c>
      <c r="X63" s="84">
        <v>1</v>
      </c>
      <c r="Y63" s="84">
        <v>9</v>
      </c>
      <c r="Z63" s="84">
        <v>51</v>
      </c>
      <c r="AA63" s="84">
        <v>71</v>
      </c>
      <c r="AB63" s="84">
        <v>11</v>
      </c>
      <c r="AC63" s="85">
        <v>-20</v>
      </c>
    </row>
    <row r="64" spans="6:29" ht="20.100000000000001" customHeight="1" x14ac:dyDescent="0.25">
      <c r="F64" s="22"/>
      <c r="G64" s="205"/>
      <c r="H64" s="205"/>
      <c r="I64" s="205"/>
      <c r="J64" s="205"/>
      <c r="K64" s="205"/>
      <c r="L64" s="205"/>
      <c r="M64" s="205"/>
      <c r="N64" s="205"/>
      <c r="O64" s="205"/>
      <c r="P64" s="205"/>
      <c r="Q64" s="205"/>
      <c r="R64" s="22"/>
      <c r="S64" s="205"/>
      <c r="T64" s="205"/>
      <c r="U64" s="205"/>
      <c r="V64" s="205"/>
      <c r="W64" s="205"/>
      <c r="X64" s="205"/>
      <c r="Y64" s="205"/>
      <c r="Z64" s="205"/>
      <c r="AA64" s="205"/>
      <c r="AB64" s="205"/>
      <c r="AC64" s="205"/>
    </row>
    <row r="65" spans="6:29" ht="20.100000000000001" customHeight="1" thickBot="1" x14ac:dyDescent="0.3">
      <c r="F65" s="22"/>
      <c r="G65" s="205"/>
      <c r="H65" s="205"/>
      <c r="I65" s="205"/>
      <c r="J65" s="205"/>
      <c r="K65" s="205"/>
      <c r="L65" s="205"/>
      <c r="M65" s="205"/>
      <c r="N65" s="205"/>
      <c r="O65" s="205"/>
      <c r="P65" s="205"/>
      <c r="Q65" s="205"/>
      <c r="R65" s="22"/>
      <c r="S65" s="205"/>
      <c r="T65" s="205"/>
      <c r="U65" s="205"/>
      <c r="V65" s="205"/>
      <c r="W65" s="205"/>
      <c r="X65" s="205"/>
      <c r="Y65" s="205"/>
      <c r="Z65" s="205"/>
      <c r="AA65" s="205"/>
      <c r="AB65" s="205"/>
      <c r="AC65" s="205"/>
    </row>
    <row r="66" spans="6:29" ht="20.100000000000001" customHeight="1" x14ac:dyDescent="0.25">
      <c r="F66" s="22"/>
      <c r="G66" s="499" t="s">
        <v>154</v>
      </c>
      <c r="H66" s="500"/>
      <c r="I66" s="500"/>
      <c r="J66" s="500"/>
      <c r="K66" s="500"/>
      <c r="L66" s="500"/>
      <c r="M66" s="500"/>
      <c r="N66" s="500"/>
      <c r="O66" s="500"/>
      <c r="P66" s="500"/>
      <c r="Q66" s="501"/>
      <c r="R66" s="22"/>
      <c r="S66" s="499" t="s">
        <v>166</v>
      </c>
      <c r="T66" s="500"/>
      <c r="U66" s="500"/>
      <c r="V66" s="500"/>
      <c r="W66" s="500"/>
      <c r="X66" s="500"/>
      <c r="Y66" s="500"/>
      <c r="Z66" s="500"/>
      <c r="AA66" s="500"/>
      <c r="AB66" s="500"/>
      <c r="AC66" s="501"/>
    </row>
    <row r="67" spans="6:29" ht="20.100000000000001" customHeight="1" x14ac:dyDescent="0.25">
      <c r="F67" s="22"/>
      <c r="G67" s="75"/>
      <c r="H67" s="76" t="s">
        <v>196</v>
      </c>
      <c r="I67" s="77" t="s">
        <v>89</v>
      </c>
      <c r="J67" s="78" t="s">
        <v>140</v>
      </c>
      <c r="K67" s="78" t="s">
        <v>141</v>
      </c>
      <c r="L67" s="78" t="s">
        <v>142</v>
      </c>
      <c r="M67" s="78" t="s">
        <v>143</v>
      </c>
      <c r="N67" s="78" t="s">
        <v>144</v>
      </c>
      <c r="O67" s="78" t="s">
        <v>145</v>
      </c>
      <c r="P67" s="78" t="s">
        <v>146</v>
      </c>
      <c r="Q67" s="79" t="s">
        <v>147</v>
      </c>
      <c r="R67" s="22"/>
      <c r="S67" s="75"/>
      <c r="T67" s="76" t="s">
        <v>196</v>
      </c>
      <c r="U67" s="77" t="s">
        <v>89</v>
      </c>
      <c r="V67" s="78" t="s">
        <v>140</v>
      </c>
      <c r="W67" s="78" t="s">
        <v>141</v>
      </c>
      <c r="X67" s="78" t="s">
        <v>142</v>
      </c>
      <c r="Y67" s="78" t="s">
        <v>143</v>
      </c>
      <c r="Z67" s="78" t="s">
        <v>144</v>
      </c>
      <c r="AA67" s="78" t="s">
        <v>145</v>
      </c>
      <c r="AB67" s="78" t="s">
        <v>146</v>
      </c>
      <c r="AC67" s="79" t="s">
        <v>147</v>
      </c>
    </row>
    <row r="68" spans="6:29" ht="20.100000000000001" customHeight="1" x14ac:dyDescent="0.25">
      <c r="F68" s="22"/>
      <c r="G68" s="80" t="s">
        <v>0</v>
      </c>
      <c r="H68" s="81" t="s">
        <v>15</v>
      </c>
      <c r="I68" s="81">
        <v>4</v>
      </c>
      <c r="J68" s="81">
        <v>2</v>
      </c>
      <c r="K68" s="81">
        <v>1</v>
      </c>
      <c r="L68" s="81">
        <v>1</v>
      </c>
      <c r="M68" s="81">
        <v>0</v>
      </c>
      <c r="N68" s="81">
        <v>16</v>
      </c>
      <c r="O68" s="81">
        <v>12</v>
      </c>
      <c r="P68" s="81">
        <v>9</v>
      </c>
      <c r="Q68" s="82">
        <v>4</v>
      </c>
      <c r="R68" s="22"/>
      <c r="S68" s="80" t="s">
        <v>0</v>
      </c>
      <c r="T68" s="81" t="s">
        <v>14</v>
      </c>
      <c r="U68" s="81">
        <v>15</v>
      </c>
      <c r="V68" s="81">
        <v>10</v>
      </c>
      <c r="W68" s="81">
        <v>0</v>
      </c>
      <c r="X68" s="81">
        <v>2</v>
      </c>
      <c r="Y68" s="81">
        <v>3</v>
      </c>
      <c r="Z68" s="81">
        <v>63</v>
      </c>
      <c r="AA68" s="81">
        <v>46</v>
      </c>
      <c r="AB68" s="81">
        <v>32</v>
      </c>
      <c r="AC68" s="82">
        <v>17</v>
      </c>
    </row>
    <row r="69" spans="6:29" ht="20.100000000000001" customHeight="1" x14ac:dyDescent="0.25">
      <c r="F69" s="22"/>
      <c r="G69" s="80" t="s">
        <v>3</v>
      </c>
      <c r="H69" s="81" t="s">
        <v>204</v>
      </c>
      <c r="I69" s="81">
        <v>4</v>
      </c>
      <c r="J69" s="81">
        <v>3</v>
      </c>
      <c r="K69" s="81">
        <v>0</v>
      </c>
      <c r="L69" s="81">
        <v>0</v>
      </c>
      <c r="M69" s="81">
        <v>1</v>
      </c>
      <c r="N69" s="81">
        <v>13</v>
      </c>
      <c r="O69" s="81">
        <v>11</v>
      </c>
      <c r="P69" s="81">
        <v>9</v>
      </c>
      <c r="Q69" s="82">
        <v>2</v>
      </c>
      <c r="R69" s="22"/>
      <c r="S69" s="80" t="s">
        <v>3</v>
      </c>
      <c r="T69" s="81" t="s">
        <v>7</v>
      </c>
      <c r="U69" s="81">
        <v>15</v>
      </c>
      <c r="V69" s="81">
        <v>9</v>
      </c>
      <c r="W69" s="81">
        <v>1</v>
      </c>
      <c r="X69" s="81">
        <v>1</v>
      </c>
      <c r="Y69" s="81">
        <v>4</v>
      </c>
      <c r="Z69" s="81">
        <v>62</v>
      </c>
      <c r="AA69" s="81">
        <v>43</v>
      </c>
      <c r="AB69" s="81">
        <v>30</v>
      </c>
      <c r="AC69" s="82">
        <v>19</v>
      </c>
    </row>
    <row r="70" spans="6:29" ht="20.100000000000001" customHeight="1" x14ac:dyDescent="0.25">
      <c r="F70" s="22"/>
      <c r="G70" s="80" t="s">
        <v>5</v>
      </c>
      <c r="H70" s="81" t="s">
        <v>11</v>
      </c>
      <c r="I70" s="81">
        <v>4</v>
      </c>
      <c r="J70" s="81">
        <v>2</v>
      </c>
      <c r="K70" s="81">
        <v>1</v>
      </c>
      <c r="L70" s="81">
        <v>0</v>
      </c>
      <c r="M70" s="81">
        <v>1</v>
      </c>
      <c r="N70" s="81">
        <v>11</v>
      </c>
      <c r="O70" s="81">
        <v>7</v>
      </c>
      <c r="P70" s="81">
        <v>8</v>
      </c>
      <c r="Q70" s="82">
        <v>4</v>
      </c>
      <c r="R70" s="22"/>
      <c r="S70" s="80" t="s">
        <v>5</v>
      </c>
      <c r="T70" s="81" t="s">
        <v>15</v>
      </c>
      <c r="U70" s="81">
        <v>15</v>
      </c>
      <c r="V70" s="81">
        <v>8</v>
      </c>
      <c r="W70" s="81">
        <v>1</v>
      </c>
      <c r="X70" s="81">
        <v>1</v>
      </c>
      <c r="Y70" s="81">
        <v>5</v>
      </c>
      <c r="Z70" s="81">
        <v>64</v>
      </c>
      <c r="AA70" s="81">
        <v>46</v>
      </c>
      <c r="AB70" s="81">
        <v>27</v>
      </c>
      <c r="AC70" s="82">
        <v>18</v>
      </c>
    </row>
    <row r="71" spans="6:29" ht="20.100000000000001" customHeight="1" x14ac:dyDescent="0.25">
      <c r="F71" s="22"/>
      <c r="G71" s="80" t="s">
        <v>8</v>
      </c>
      <c r="H71" s="81" t="s">
        <v>197</v>
      </c>
      <c r="I71" s="81">
        <v>4</v>
      </c>
      <c r="J71" s="81">
        <v>2</v>
      </c>
      <c r="K71" s="81">
        <v>1</v>
      </c>
      <c r="L71" s="81">
        <v>0</v>
      </c>
      <c r="M71" s="81">
        <v>1</v>
      </c>
      <c r="N71" s="81">
        <v>22</v>
      </c>
      <c r="O71" s="81">
        <v>18</v>
      </c>
      <c r="P71" s="81">
        <v>8</v>
      </c>
      <c r="Q71" s="82">
        <v>4</v>
      </c>
      <c r="R71" s="22"/>
      <c r="S71" s="80" t="s">
        <v>8</v>
      </c>
      <c r="T71" s="81" t="s">
        <v>197</v>
      </c>
      <c r="U71" s="81">
        <v>15</v>
      </c>
      <c r="V71" s="81">
        <v>6</v>
      </c>
      <c r="W71" s="81">
        <v>2</v>
      </c>
      <c r="X71" s="81">
        <v>1</v>
      </c>
      <c r="Y71" s="81">
        <v>6</v>
      </c>
      <c r="Z71" s="81">
        <v>70</v>
      </c>
      <c r="AA71" s="81">
        <v>63</v>
      </c>
      <c r="AB71" s="81">
        <v>23</v>
      </c>
      <c r="AC71" s="82">
        <v>7</v>
      </c>
    </row>
    <row r="72" spans="6:29" ht="20.100000000000001" customHeight="1" x14ac:dyDescent="0.25">
      <c r="F72" s="40"/>
      <c r="G72" s="80" t="s">
        <v>10</v>
      </c>
      <c r="H72" s="81" t="s">
        <v>14</v>
      </c>
      <c r="I72" s="81">
        <v>4</v>
      </c>
      <c r="J72" s="81">
        <v>2</v>
      </c>
      <c r="K72" s="81">
        <v>0</v>
      </c>
      <c r="L72" s="81">
        <v>1</v>
      </c>
      <c r="M72" s="81">
        <v>1</v>
      </c>
      <c r="N72" s="81">
        <v>18</v>
      </c>
      <c r="O72" s="81">
        <v>14</v>
      </c>
      <c r="P72" s="81">
        <v>7</v>
      </c>
      <c r="Q72" s="82">
        <v>4</v>
      </c>
      <c r="R72" s="40"/>
      <c r="S72" s="80" t="s">
        <v>10</v>
      </c>
      <c r="T72" s="81" t="s">
        <v>204</v>
      </c>
      <c r="U72" s="81">
        <v>15</v>
      </c>
      <c r="V72" s="81">
        <v>6</v>
      </c>
      <c r="W72" s="81">
        <v>2</v>
      </c>
      <c r="X72" s="81">
        <v>1</v>
      </c>
      <c r="Y72" s="81">
        <v>6</v>
      </c>
      <c r="Z72" s="81">
        <v>46</v>
      </c>
      <c r="AA72" s="81">
        <v>53</v>
      </c>
      <c r="AB72" s="81">
        <v>23</v>
      </c>
      <c r="AC72" s="82">
        <v>-7</v>
      </c>
    </row>
    <row r="73" spans="6:29" ht="20.100000000000001" customHeight="1" x14ac:dyDescent="0.25">
      <c r="F73" s="22"/>
      <c r="G73" s="80" t="s">
        <v>13</v>
      </c>
      <c r="H73" s="81" t="s">
        <v>7</v>
      </c>
      <c r="I73" s="81">
        <v>4</v>
      </c>
      <c r="J73" s="81">
        <v>2</v>
      </c>
      <c r="K73" s="81">
        <v>0</v>
      </c>
      <c r="L73" s="81">
        <v>0</v>
      </c>
      <c r="M73" s="81">
        <v>2</v>
      </c>
      <c r="N73" s="81">
        <v>21</v>
      </c>
      <c r="O73" s="81">
        <v>15</v>
      </c>
      <c r="P73" s="81">
        <v>6</v>
      </c>
      <c r="Q73" s="82">
        <v>6</v>
      </c>
      <c r="R73" s="22"/>
      <c r="S73" s="80" t="s">
        <v>13</v>
      </c>
      <c r="T73" s="81" t="s">
        <v>11</v>
      </c>
      <c r="U73" s="81">
        <v>14</v>
      </c>
      <c r="V73" s="81">
        <v>6</v>
      </c>
      <c r="W73" s="81">
        <v>1</v>
      </c>
      <c r="X73" s="81">
        <v>1</v>
      </c>
      <c r="Y73" s="81">
        <v>6</v>
      </c>
      <c r="Z73" s="81">
        <v>52</v>
      </c>
      <c r="AA73" s="81">
        <v>43</v>
      </c>
      <c r="AB73" s="81">
        <v>21</v>
      </c>
      <c r="AC73" s="82">
        <v>9</v>
      </c>
    </row>
    <row r="74" spans="6:29" ht="20.100000000000001" customHeight="1" x14ac:dyDescent="0.25">
      <c r="F74" s="22"/>
      <c r="G74" s="80" t="s">
        <v>16</v>
      </c>
      <c r="H74" s="81" t="s">
        <v>2</v>
      </c>
      <c r="I74" s="81">
        <v>4</v>
      </c>
      <c r="J74" s="81">
        <v>1</v>
      </c>
      <c r="K74" s="81">
        <v>1</v>
      </c>
      <c r="L74" s="81">
        <v>0</v>
      </c>
      <c r="M74" s="81">
        <v>2</v>
      </c>
      <c r="N74" s="81">
        <v>13</v>
      </c>
      <c r="O74" s="81">
        <v>17</v>
      </c>
      <c r="P74" s="81">
        <v>5</v>
      </c>
      <c r="Q74" s="82">
        <v>-4</v>
      </c>
      <c r="R74" s="22"/>
      <c r="S74" s="80" t="s">
        <v>16</v>
      </c>
      <c r="T74" s="81" t="s">
        <v>2</v>
      </c>
      <c r="U74" s="81">
        <v>15</v>
      </c>
      <c r="V74" s="81">
        <v>4</v>
      </c>
      <c r="W74" s="81">
        <v>4</v>
      </c>
      <c r="X74" s="81">
        <v>0</v>
      </c>
      <c r="Y74" s="81">
        <v>7</v>
      </c>
      <c r="Z74" s="81">
        <v>46</v>
      </c>
      <c r="AA74" s="81">
        <v>53</v>
      </c>
      <c r="AB74" s="81">
        <v>20</v>
      </c>
      <c r="AC74" s="82">
        <v>-7</v>
      </c>
    </row>
    <row r="75" spans="6:29" ht="20.100000000000001" customHeight="1" x14ac:dyDescent="0.25">
      <c r="F75" s="22"/>
      <c r="G75" s="80" t="s">
        <v>17</v>
      </c>
      <c r="H75" s="81" t="s">
        <v>135</v>
      </c>
      <c r="I75" s="81">
        <v>4</v>
      </c>
      <c r="J75" s="81">
        <v>1</v>
      </c>
      <c r="K75" s="81">
        <v>0</v>
      </c>
      <c r="L75" s="81">
        <v>1</v>
      </c>
      <c r="M75" s="81">
        <v>2</v>
      </c>
      <c r="N75" s="81">
        <v>14</v>
      </c>
      <c r="O75" s="81">
        <v>20</v>
      </c>
      <c r="P75" s="81">
        <v>4</v>
      </c>
      <c r="Q75" s="82">
        <v>-6</v>
      </c>
      <c r="R75" s="22"/>
      <c r="S75" s="80" t="s">
        <v>17</v>
      </c>
      <c r="T75" s="81" t="s">
        <v>135</v>
      </c>
      <c r="U75" s="81">
        <v>15</v>
      </c>
      <c r="V75" s="81">
        <v>4</v>
      </c>
      <c r="W75" s="81">
        <v>2</v>
      </c>
      <c r="X75" s="81">
        <v>4</v>
      </c>
      <c r="Y75" s="81">
        <v>5</v>
      </c>
      <c r="Z75" s="81">
        <v>57</v>
      </c>
      <c r="AA75" s="81">
        <v>65</v>
      </c>
      <c r="AB75" s="81">
        <v>20</v>
      </c>
      <c r="AC75" s="82">
        <v>-8</v>
      </c>
    </row>
    <row r="76" spans="6:29" ht="20.100000000000001" customHeight="1" x14ac:dyDescent="0.25">
      <c r="F76" s="22"/>
      <c r="G76" s="75"/>
      <c r="H76" s="76" t="s">
        <v>139</v>
      </c>
      <c r="I76" s="77" t="s">
        <v>89</v>
      </c>
      <c r="J76" s="78" t="s">
        <v>140</v>
      </c>
      <c r="K76" s="78" t="s">
        <v>141</v>
      </c>
      <c r="L76" s="78" t="s">
        <v>142</v>
      </c>
      <c r="M76" s="78" t="s">
        <v>143</v>
      </c>
      <c r="N76" s="78" t="s">
        <v>144</v>
      </c>
      <c r="O76" s="78" t="s">
        <v>145</v>
      </c>
      <c r="P76" s="78" t="s">
        <v>146</v>
      </c>
      <c r="Q76" s="79" t="s">
        <v>147</v>
      </c>
      <c r="R76" s="22"/>
      <c r="S76" s="75"/>
      <c r="T76" s="76" t="s">
        <v>139</v>
      </c>
      <c r="U76" s="77" t="s">
        <v>89</v>
      </c>
      <c r="V76" s="78" t="s">
        <v>140</v>
      </c>
      <c r="W76" s="78" t="s">
        <v>141</v>
      </c>
      <c r="X76" s="78" t="s">
        <v>142</v>
      </c>
      <c r="Y76" s="78" t="s">
        <v>143</v>
      </c>
      <c r="Z76" s="78" t="s">
        <v>144</v>
      </c>
      <c r="AA76" s="78" t="s">
        <v>145</v>
      </c>
      <c r="AB76" s="78" t="s">
        <v>146</v>
      </c>
      <c r="AC76" s="79" t="s">
        <v>147</v>
      </c>
    </row>
    <row r="77" spans="6:29" ht="20.100000000000001" customHeight="1" x14ac:dyDescent="0.25">
      <c r="F77" s="22"/>
      <c r="G77" s="80" t="s">
        <v>0</v>
      </c>
      <c r="H77" s="81" t="s">
        <v>12</v>
      </c>
      <c r="I77" s="81">
        <v>4</v>
      </c>
      <c r="J77" s="81">
        <v>4</v>
      </c>
      <c r="K77" s="81">
        <v>0</v>
      </c>
      <c r="L77" s="81">
        <v>0</v>
      </c>
      <c r="M77" s="81">
        <v>0</v>
      </c>
      <c r="N77" s="81">
        <v>29</v>
      </c>
      <c r="O77" s="81">
        <v>15</v>
      </c>
      <c r="P77" s="81">
        <v>12</v>
      </c>
      <c r="Q77" s="82">
        <v>14</v>
      </c>
      <c r="R77" s="22"/>
      <c r="S77" s="80" t="s">
        <v>0</v>
      </c>
      <c r="T77" s="81" t="s">
        <v>12</v>
      </c>
      <c r="U77" s="81">
        <v>15</v>
      </c>
      <c r="V77" s="81">
        <v>11</v>
      </c>
      <c r="W77" s="81">
        <v>2</v>
      </c>
      <c r="X77" s="81">
        <v>0</v>
      </c>
      <c r="Y77" s="81">
        <v>2</v>
      </c>
      <c r="Z77" s="81">
        <v>84</v>
      </c>
      <c r="AA77" s="81">
        <v>55</v>
      </c>
      <c r="AB77" s="81">
        <v>37</v>
      </c>
      <c r="AC77" s="82">
        <v>29</v>
      </c>
    </row>
    <row r="78" spans="6:29" ht="20.100000000000001" customHeight="1" x14ac:dyDescent="0.25">
      <c r="F78" s="22"/>
      <c r="G78" s="80" t="s">
        <v>3</v>
      </c>
      <c r="H78" s="81" t="s">
        <v>101</v>
      </c>
      <c r="I78" s="81">
        <v>4</v>
      </c>
      <c r="J78" s="81">
        <v>2</v>
      </c>
      <c r="K78" s="81">
        <v>0</v>
      </c>
      <c r="L78" s="81">
        <v>2</v>
      </c>
      <c r="M78" s="81">
        <v>0</v>
      </c>
      <c r="N78" s="81">
        <v>15</v>
      </c>
      <c r="O78" s="81">
        <v>11</v>
      </c>
      <c r="P78" s="81">
        <v>8</v>
      </c>
      <c r="Q78" s="82">
        <v>4</v>
      </c>
      <c r="R78" s="22"/>
      <c r="S78" s="80" t="s">
        <v>3</v>
      </c>
      <c r="T78" s="81" t="s">
        <v>136</v>
      </c>
      <c r="U78" s="81">
        <v>15</v>
      </c>
      <c r="V78" s="81">
        <v>8</v>
      </c>
      <c r="W78" s="81">
        <v>0</v>
      </c>
      <c r="X78" s="81">
        <v>1</v>
      </c>
      <c r="Y78" s="81">
        <v>6</v>
      </c>
      <c r="Z78" s="81">
        <v>55</v>
      </c>
      <c r="AA78" s="81">
        <v>47</v>
      </c>
      <c r="AB78" s="81">
        <v>25</v>
      </c>
      <c r="AC78" s="82">
        <v>8</v>
      </c>
    </row>
    <row r="79" spans="6:29" ht="20.100000000000001" customHeight="1" x14ac:dyDescent="0.25">
      <c r="F79" s="22"/>
      <c r="G79" s="80" t="s">
        <v>5</v>
      </c>
      <c r="H79" s="81" t="s">
        <v>136</v>
      </c>
      <c r="I79" s="81">
        <v>4</v>
      </c>
      <c r="J79" s="81">
        <v>2</v>
      </c>
      <c r="K79" s="81">
        <v>0</v>
      </c>
      <c r="L79" s="81">
        <v>1</v>
      </c>
      <c r="M79" s="81">
        <v>1</v>
      </c>
      <c r="N79" s="81">
        <v>18</v>
      </c>
      <c r="O79" s="81">
        <v>11</v>
      </c>
      <c r="P79" s="81">
        <v>7</v>
      </c>
      <c r="Q79" s="82">
        <v>7</v>
      </c>
      <c r="R79" s="22"/>
      <c r="S79" s="80" t="s">
        <v>5</v>
      </c>
      <c r="T79" s="81" t="s">
        <v>9</v>
      </c>
      <c r="U79" s="81">
        <v>15</v>
      </c>
      <c r="V79" s="81">
        <v>6</v>
      </c>
      <c r="W79" s="81">
        <v>1</v>
      </c>
      <c r="X79" s="81">
        <v>1</v>
      </c>
      <c r="Y79" s="81">
        <v>7</v>
      </c>
      <c r="Z79" s="81">
        <v>53</v>
      </c>
      <c r="AA79" s="81">
        <v>58</v>
      </c>
      <c r="AB79" s="81">
        <v>21</v>
      </c>
      <c r="AC79" s="82">
        <v>-5</v>
      </c>
    </row>
    <row r="80" spans="6:29" ht="20.100000000000001" customHeight="1" x14ac:dyDescent="0.25">
      <c r="F80" s="22"/>
      <c r="G80" s="80" t="s">
        <v>8</v>
      </c>
      <c r="H80" s="81" t="s">
        <v>102</v>
      </c>
      <c r="I80" s="81">
        <v>4</v>
      </c>
      <c r="J80" s="81">
        <v>1</v>
      </c>
      <c r="K80" s="81">
        <v>1</v>
      </c>
      <c r="L80" s="81">
        <v>0</v>
      </c>
      <c r="M80" s="81">
        <v>2</v>
      </c>
      <c r="N80" s="81">
        <v>16</v>
      </c>
      <c r="O80" s="81">
        <v>17</v>
      </c>
      <c r="P80" s="81">
        <v>5</v>
      </c>
      <c r="Q80" s="82">
        <v>-1</v>
      </c>
      <c r="R80" s="22"/>
      <c r="S80" s="80" t="s">
        <v>8</v>
      </c>
      <c r="T80" s="81" t="s">
        <v>6</v>
      </c>
      <c r="U80" s="81">
        <v>15</v>
      </c>
      <c r="V80" s="81">
        <v>4</v>
      </c>
      <c r="W80" s="81">
        <v>2</v>
      </c>
      <c r="X80" s="81">
        <v>2</v>
      </c>
      <c r="Y80" s="81">
        <v>7</v>
      </c>
      <c r="Z80" s="81">
        <v>63</v>
      </c>
      <c r="AA80" s="81">
        <v>73</v>
      </c>
      <c r="AB80" s="81">
        <v>18</v>
      </c>
      <c r="AC80" s="82">
        <v>-10</v>
      </c>
    </row>
    <row r="81" spans="6:29" ht="20.100000000000001" customHeight="1" x14ac:dyDescent="0.25">
      <c r="F81" s="40"/>
      <c r="G81" s="80" t="s">
        <v>10</v>
      </c>
      <c r="H81" s="81" t="s">
        <v>6</v>
      </c>
      <c r="I81" s="81">
        <v>4</v>
      </c>
      <c r="J81" s="81">
        <v>0</v>
      </c>
      <c r="K81" s="81">
        <v>1</v>
      </c>
      <c r="L81" s="81">
        <v>1</v>
      </c>
      <c r="M81" s="81">
        <v>2</v>
      </c>
      <c r="N81" s="81">
        <v>16</v>
      </c>
      <c r="O81" s="81">
        <v>22</v>
      </c>
      <c r="P81" s="81">
        <v>3</v>
      </c>
      <c r="Q81" s="82">
        <v>-6</v>
      </c>
      <c r="R81" s="40"/>
      <c r="S81" s="80" t="s">
        <v>10</v>
      </c>
      <c r="T81" s="81" t="s">
        <v>101</v>
      </c>
      <c r="U81" s="81">
        <v>15</v>
      </c>
      <c r="V81" s="81">
        <v>5</v>
      </c>
      <c r="W81" s="81">
        <v>0</v>
      </c>
      <c r="X81" s="81">
        <v>2</v>
      </c>
      <c r="Y81" s="81">
        <v>8</v>
      </c>
      <c r="Z81" s="81">
        <v>38</v>
      </c>
      <c r="AA81" s="81">
        <v>50</v>
      </c>
      <c r="AB81" s="81">
        <v>17</v>
      </c>
      <c r="AC81" s="82">
        <v>-12</v>
      </c>
    </row>
    <row r="82" spans="6:29" ht="20.100000000000001" customHeight="1" x14ac:dyDescent="0.25">
      <c r="F82" s="22"/>
      <c r="G82" s="80" t="s">
        <v>13</v>
      </c>
      <c r="H82" s="81" t="s">
        <v>124</v>
      </c>
      <c r="I82" s="81">
        <v>4</v>
      </c>
      <c r="J82" s="81">
        <v>0</v>
      </c>
      <c r="K82" s="81">
        <v>1</v>
      </c>
      <c r="L82" s="81">
        <v>0</v>
      </c>
      <c r="M82" s="81">
        <v>3</v>
      </c>
      <c r="N82" s="81">
        <v>14</v>
      </c>
      <c r="O82" s="81">
        <v>22</v>
      </c>
      <c r="P82" s="81">
        <v>2</v>
      </c>
      <c r="Q82" s="82">
        <v>-8</v>
      </c>
      <c r="R82" s="22"/>
      <c r="S82" s="80" t="s">
        <v>13</v>
      </c>
      <c r="T82" s="81" t="s">
        <v>4</v>
      </c>
      <c r="U82" s="81">
        <v>15</v>
      </c>
      <c r="V82" s="81">
        <v>4</v>
      </c>
      <c r="W82" s="81">
        <v>0</v>
      </c>
      <c r="X82" s="81">
        <v>3</v>
      </c>
      <c r="Y82" s="81">
        <v>8</v>
      </c>
      <c r="Z82" s="81">
        <v>39</v>
      </c>
      <c r="AA82" s="81">
        <v>67</v>
      </c>
      <c r="AB82" s="81">
        <v>15</v>
      </c>
      <c r="AC82" s="82">
        <v>-28</v>
      </c>
    </row>
    <row r="83" spans="6:29" ht="20.100000000000001" customHeight="1" x14ac:dyDescent="0.25">
      <c r="F83" s="22"/>
      <c r="G83" s="80" t="s">
        <v>16</v>
      </c>
      <c r="H83" s="81" t="s">
        <v>9</v>
      </c>
      <c r="I83" s="81">
        <v>4</v>
      </c>
      <c r="J83" s="81">
        <v>0</v>
      </c>
      <c r="K83" s="81">
        <v>1</v>
      </c>
      <c r="L83" s="81">
        <v>0</v>
      </c>
      <c r="M83" s="81">
        <v>3</v>
      </c>
      <c r="N83" s="81">
        <v>8</v>
      </c>
      <c r="O83" s="81">
        <v>19</v>
      </c>
      <c r="P83" s="81">
        <v>2</v>
      </c>
      <c r="Q83" s="82">
        <v>-11</v>
      </c>
      <c r="R83" s="22"/>
      <c r="S83" s="80" t="s">
        <v>16</v>
      </c>
      <c r="T83" s="81" t="s">
        <v>124</v>
      </c>
      <c r="U83" s="81">
        <v>14</v>
      </c>
      <c r="V83" s="81">
        <v>4</v>
      </c>
      <c r="W83" s="81">
        <v>1</v>
      </c>
      <c r="X83" s="81">
        <v>0</v>
      </c>
      <c r="Y83" s="81">
        <v>9</v>
      </c>
      <c r="Z83" s="81">
        <v>42</v>
      </c>
      <c r="AA83" s="81">
        <v>54</v>
      </c>
      <c r="AB83" s="81">
        <v>14</v>
      </c>
      <c r="AC83" s="82">
        <v>-12</v>
      </c>
    </row>
    <row r="84" spans="6:29" ht="20.100000000000001" customHeight="1" thickBot="1" x14ac:dyDescent="0.3">
      <c r="F84" s="22"/>
      <c r="G84" s="83" t="s">
        <v>17</v>
      </c>
      <c r="H84" s="84" t="s">
        <v>4</v>
      </c>
      <c r="I84" s="84">
        <v>4</v>
      </c>
      <c r="J84" s="84">
        <v>0</v>
      </c>
      <c r="K84" s="84">
        <v>0</v>
      </c>
      <c r="L84" s="84">
        <v>1</v>
      </c>
      <c r="M84" s="84">
        <v>3</v>
      </c>
      <c r="N84" s="84">
        <v>10</v>
      </c>
      <c r="O84" s="84">
        <v>23</v>
      </c>
      <c r="P84" s="84">
        <v>1</v>
      </c>
      <c r="Q84" s="85">
        <v>-13</v>
      </c>
      <c r="R84" s="22"/>
      <c r="S84" s="83" t="s">
        <v>17</v>
      </c>
      <c r="T84" s="84" t="s">
        <v>102</v>
      </c>
      <c r="U84" s="84">
        <v>15</v>
      </c>
      <c r="V84" s="84">
        <v>3</v>
      </c>
      <c r="W84" s="84">
        <v>2</v>
      </c>
      <c r="X84" s="84">
        <v>1</v>
      </c>
      <c r="Y84" s="84">
        <v>9</v>
      </c>
      <c r="Z84" s="84">
        <v>57</v>
      </c>
      <c r="AA84" s="84">
        <v>75</v>
      </c>
      <c r="AB84" s="84">
        <v>14</v>
      </c>
      <c r="AC84" s="85">
        <v>-18</v>
      </c>
    </row>
    <row r="85" spans="6:29" ht="20.100000000000001" customHeight="1" x14ac:dyDescent="0.25">
      <c r="F85" s="22"/>
      <c r="G85" s="205"/>
      <c r="H85" s="205"/>
      <c r="I85" s="205"/>
      <c r="J85" s="205"/>
      <c r="K85" s="205"/>
      <c r="L85" s="205"/>
      <c r="M85" s="205"/>
      <c r="N85" s="205"/>
      <c r="O85" s="205"/>
      <c r="P85" s="205"/>
      <c r="Q85" s="205"/>
      <c r="R85" s="22"/>
      <c r="S85" s="205"/>
      <c r="T85" s="205"/>
      <c r="U85" s="205"/>
      <c r="V85" s="205"/>
      <c r="W85" s="205"/>
      <c r="X85" s="205"/>
      <c r="Y85" s="205"/>
      <c r="Z85" s="205"/>
      <c r="AA85" s="205"/>
      <c r="AB85" s="205"/>
      <c r="AC85" s="205"/>
    </row>
    <row r="86" spans="6:29" ht="20.100000000000001" customHeight="1" thickBot="1" x14ac:dyDescent="0.3">
      <c r="F86" s="22"/>
      <c r="G86" s="205"/>
      <c r="H86" s="205"/>
      <c r="I86" s="205"/>
      <c r="J86" s="205"/>
      <c r="K86" s="205"/>
      <c r="L86" s="205"/>
      <c r="M86" s="205"/>
      <c r="N86" s="205"/>
      <c r="O86" s="205"/>
      <c r="P86" s="205"/>
      <c r="Q86" s="205"/>
      <c r="R86" s="22"/>
      <c r="S86" s="205"/>
      <c r="T86" s="205"/>
      <c r="U86" s="205"/>
      <c r="V86" s="205"/>
      <c r="W86" s="205"/>
      <c r="X86" s="205"/>
      <c r="Y86" s="205"/>
      <c r="Z86" s="205"/>
      <c r="AA86" s="205"/>
      <c r="AB86" s="205"/>
      <c r="AC86" s="205"/>
    </row>
    <row r="87" spans="6:29" ht="20.100000000000001" customHeight="1" x14ac:dyDescent="0.25">
      <c r="F87" s="22"/>
      <c r="G87" s="499" t="s">
        <v>155</v>
      </c>
      <c r="H87" s="500"/>
      <c r="I87" s="500"/>
      <c r="J87" s="500"/>
      <c r="K87" s="500"/>
      <c r="L87" s="500"/>
      <c r="M87" s="500"/>
      <c r="N87" s="500"/>
      <c r="O87" s="500"/>
      <c r="P87" s="500"/>
      <c r="Q87" s="501"/>
      <c r="R87" s="22"/>
      <c r="S87" s="499" t="s">
        <v>165</v>
      </c>
      <c r="T87" s="500"/>
      <c r="U87" s="500"/>
      <c r="V87" s="500"/>
      <c r="W87" s="500"/>
      <c r="X87" s="500"/>
      <c r="Y87" s="500"/>
      <c r="Z87" s="500"/>
      <c r="AA87" s="500"/>
      <c r="AB87" s="500"/>
      <c r="AC87" s="501"/>
    </row>
    <row r="88" spans="6:29" ht="20.100000000000001" customHeight="1" x14ac:dyDescent="0.25">
      <c r="F88" s="22"/>
      <c r="G88" s="75"/>
      <c r="H88" s="76" t="s">
        <v>196</v>
      </c>
      <c r="I88" s="77" t="s">
        <v>89</v>
      </c>
      <c r="J88" s="78" t="s">
        <v>140</v>
      </c>
      <c r="K88" s="78" t="s">
        <v>141</v>
      </c>
      <c r="L88" s="78" t="s">
        <v>142</v>
      </c>
      <c r="M88" s="78" t="s">
        <v>143</v>
      </c>
      <c r="N88" s="78" t="s">
        <v>144</v>
      </c>
      <c r="O88" s="78" t="s">
        <v>145</v>
      </c>
      <c r="P88" s="78" t="s">
        <v>146</v>
      </c>
      <c r="Q88" s="79" t="s">
        <v>147</v>
      </c>
      <c r="R88" s="22"/>
      <c r="S88" s="75"/>
      <c r="T88" s="76" t="s">
        <v>196</v>
      </c>
      <c r="U88" s="77" t="s">
        <v>89</v>
      </c>
      <c r="V88" s="78" t="s">
        <v>140</v>
      </c>
      <c r="W88" s="78" t="s">
        <v>141</v>
      </c>
      <c r="X88" s="78" t="s">
        <v>142</v>
      </c>
      <c r="Y88" s="78" t="s">
        <v>143</v>
      </c>
      <c r="Z88" s="78" t="s">
        <v>144</v>
      </c>
      <c r="AA88" s="78" t="s">
        <v>145</v>
      </c>
      <c r="AB88" s="78" t="s">
        <v>146</v>
      </c>
      <c r="AC88" s="79" t="s">
        <v>147</v>
      </c>
    </row>
    <row r="89" spans="6:29" ht="20.100000000000001" customHeight="1" x14ac:dyDescent="0.25">
      <c r="F89" s="22"/>
      <c r="G89" s="80" t="s">
        <v>0</v>
      </c>
      <c r="H89" s="81" t="s">
        <v>15</v>
      </c>
      <c r="I89" s="81">
        <v>5</v>
      </c>
      <c r="J89" s="81">
        <v>3</v>
      </c>
      <c r="K89" s="81">
        <v>1</v>
      </c>
      <c r="L89" s="81">
        <v>1</v>
      </c>
      <c r="M89" s="81">
        <v>0</v>
      </c>
      <c r="N89" s="81">
        <v>21</v>
      </c>
      <c r="O89" s="81">
        <v>13</v>
      </c>
      <c r="P89" s="81">
        <v>12</v>
      </c>
      <c r="Q89" s="82">
        <v>8</v>
      </c>
      <c r="R89" s="22"/>
      <c r="S89" s="80" t="s">
        <v>0</v>
      </c>
      <c r="T89" s="81" t="s">
        <v>7</v>
      </c>
      <c r="U89" s="81">
        <v>16</v>
      </c>
      <c r="V89" s="81">
        <v>10</v>
      </c>
      <c r="W89" s="81">
        <v>1</v>
      </c>
      <c r="X89" s="81">
        <v>1</v>
      </c>
      <c r="Y89" s="81">
        <v>4</v>
      </c>
      <c r="Z89" s="81">
        <v>68</v>
      </c>
      <c r="AA89" s="81">
        <v>46</v>
      </c>
      <c r="AB89" s="81">
        <v>33</v>
      </c>
      <c r="AC89" s="82">
        <v>22</v>
      </c>
    </row>
    <row r="90" spans="6:29" ht="20.100000000000001" customHeight="1" x14ac:dyDescent="0.25">
      <c r="F90" s="22"/>
      <c r="G90" s="80" t="s">
        <v>3</v>
      </c>
      <c r="H90" s="81" t="s">
        <v>197</v>
      </c>
      <c r="I90" s="81">
        <v>5</v>
      </c>
      <c r="J90" s="81">
        <v>3</v>
      </c>
      <c r="K90" s="81">
        <v>1</v>
      </c>
      <c r="L90" s="81">
        <v>0</v>
      </c>
      <c r="M90" s="81">
        <v>1</v>
      </c>
      <c r="N90" s="81">
        <v>30</v>
      </c>
      <c r="O90" s="81">
        <v>20</v>
      </c>
      <c r="P90" s="81">
        <v>11</v>
      </c>
      <c r="Q90" s="82">
        <v>10</v>
      </c>
      <c r="R90" s="22"/>
      <c r="S90" s="80" t="s">
        <v>3</v>
      </c>
      <c r="T90" s="81" t="s">
        <v>14</v>
      </c>
      <c r="U90" s="81">
        <v>16</v>
      </c>
      <c r="V90" s="81">
        <v>10</v>
      </c>
      <c r="W90" s="81">
        <v>0</v>
      </c>
      <c r="X90" s="81">
        <v>2</v>
      </c>
      <c r="Y90" s="81">
        <v>4</v>
      </c>
      <c r="Z90" s="81">
        <v>66</v>
      </c>
      <c r="AA90" s="81">
        <v>52</v>
      </c>
      <c r="AB90" s="81">
        <v>32</v>
      </c>
      <c r="AC90" s="82">
        <v>14</v>
      </c>
    </row>
    <row r="91" spans="6:29" ht="20.100000000000001" customHeight="1" x14ac:dyDescent="0.25">
      <c r="F91" s="22"/>
      <c r="G91" s="80" t="s">
        <v>5</v>
      </c>
      <c r="H91" s="81" t="s">
        <v>14</v>
      </c>
      <c r="I91" s="81">
        <v>5</v>
      </c>
      <c r="J91" s="81">
        <v>3</v>
      </c>
      <c r="K91" s="81">
        <v>0</v>
      </c>
      <c r="L91" s="81">
        <v>1</v>
      </c>
      <c r="M91" s="81">
        <v>1</v>
      </c>
      <c r="N91" s="81">
        <v>25</v>
      </c>
      <c r="O91" s="81">
        <v>17</v>
      </c>
      <c r="P91" s="81">
        <v>10</v>
      </c>
      <c r="Q91" s="82">
        <v>8</v>
      </c>
      <c r="R91" s="22"/>
      <c r="S91" s="80" t="s">
        <v>5</v>
      </c>
      <c r="T91" s="81" t="s">
        <v>15</v>
      </c>
      <c r="U91" s="81">
        <v>16</v>
      </c>
      <c r="V91" s="81">
        <v>8</v>
      </c>
      <c r="W91" s="81">
        <v>1</v>
      </c>
      <c r="X91" s="81">
        <v>2</v>
      </c>
      <c r="Y91" s="81">
        <v>5</v>
      </c>
      <c r="Z91" s="81">
        <v>69</v>
      </c>
      <c r="AA91" s="81">
        <v>52</v>
      </c>
      <c r="AB91" s="81">
        <v>28</v>
      </c>
      <c r="AC91" s="82">
        <v>17</v>
      </c>
    </row>
    <row r="92" spans="6:29" ht="20.100000000000001" customHeight="1" x14ac:dyDescent="0.25">
      <c r="F92" s="22"/>
      <c r="G92" s="80" t="s">
        <v>8</v>
      </c>
      <c r="H92" s="81" t="s">
        <v>7</v>
      </c>
      <c r="I92" s="81">
        <v>5</v>
      </c>
      <c r="J92" s="81">
        <v>3</v>
      </c>
      <c r="K92" s="81">
        <v>0</v>
      </c>
      <c r="L92" s="81">
        <v>0</v>
      </c>
      <c r="M92" s="81">
        <v>2</v>
      </c>
      <c r="N92" s="81">
        <v>25</v>
      </c>
      <c r="O92" s="81">
        <v>17</v>
      </c>
      <c r="P92" s="81">
        <v>9</v>
      </c>
      <c r="Q92" s="82">
        <v>8</v>
      </c>
      <c r="R92" s="22"/>
      <c r="S92" s="80" t="s">
        <v>8</v>
      </c>
      <c r="T92" s="81" t="s">
        <v>197</v>
      </c>
      <c r="U92" s="81">
        <v>16</v>
      </c>
      <c r="V92" s="81">
        <v>7</v>
      </c>
      <c r="W92" s="81">
        <v>2</v>
      </c>
      <c r="X92" s="81">
        <v>1</v>
      </c>
      <c r="Y92" s="81">
        <v>6</v>
      </c>
      <c r="Z92" s="81">
        <v>76</v>
      </c>
      <c r="AA92" s="81">
        <v>66</v>
      </c>
      <c r="AB92" s="81">
        <v>26</v>
      </c>
      <c r="AC92" s="82">
        <v>10</v>
      </c>
    </row>
    <row r="93" spans="6:29" ht="20.100000000000001" customHeight="1" x14ac:dyDescent="0.25">
      <c r="F93" s="40"/>
      <c r="G93" s="80" t="s">
        <v>10</v>
      </c>
      <c r="H93" s="81" t="s">
        <v>204</v>
      </c>
      <c r="I93" s="81">
        <v>5</v>
      </c>
      <c r="J93" s="81">
        <v>3</v>
      </c>
      <c r="K93" s="81">
        <v>0</v>
      </c>
      <c r="L93" s="81">
        <v>0</v>
      </c>
      <c r="M93" s="81">
        <v>2</v>
      </c>
      <c r="N93" s="81">
        <v>16</v>
      </c>
      <c r="O93" s="81">
        <v>18</v>
      </c>
      <c r="P93" s="81">
        <v>9</v>
      </c>
      <c r="Q93" s="82">
        <v>-2</v>
      </c>
      <c r="R93" s="40"/>
      <c r="S93" s="80" t="s">
        <v>10</v>
      </c>
      <c r="T93" s="81" t="s">
        <v>11</v>
      </c>
      <c r="U93" s="81">
        <v>15</v>
      </c>
      <c r="V93" s="81">
        <v>6</v>
      </c>
      <c r="W93" s="81">
        <v>2</v>
      </c>
      <c r="X93" s="81">
        <v>1</v>
      </c>
      <c r="Y93" s="81">
        <v>6</v>
      </c>
      <c r="Z93" s="81">
        <v>58</v>
      </c>
      <c r="AA93" s="81">
        <v>48</v>
      </c>
      <c r="AB93" s="81">
        <v>23</v>
      </c>
      <c r="AC93" s="82">
        <v>10</v>
      </c>
    </row>
    <row r="94" spans="6:29" ht="20.100000000000001" customHeight="1" x14ac:dyDescent="0.25">
      <c r="F94" s="22"/>
      <c r="G94" s="80" t="s">
        <v>13</v>
      </c>
      <c r="H94" s="81" t="s">
        <v>11</v>
      </c>
      <c r="I94" s="81">
        <v>5</v>
      </c>
      <c r="J94" s="81">
        <v>2</v>
      </c>
      <c r="K94" s="81">
        <v>1</v>
      </c>
      <c r="L94" s="81">
        <v>0</v>
      </c>
      <c r="M94" s="81">
        <v>2</v>
      </c>
      <c r="N94" s="81">
        <v>14</v>
      </c>
      <c r="O94" s="81">
        <v>11</v>
      </c>
      <c r="P94" s="81">
        <v>8</v>
      </c>
      <c r="Q94" s="82">
        <v>3</v>
      </c>
      <c r="R94" s="22"/>
      <c r="S94" s="80" t="s">
        <v>13</v>
      </c>
      <c r="T94" s="81" t="s">
        <v>2</v>
      </c>
      <c r="U94" s="81">
        <v>16</v>
      </c>
      <c r="V94" s="81">
        <v>5</v>
      </c>
      <c r="W94" s="81">
        <v>4</v>
      </c>
      <c r="X94" s="81">
        <v>0</v>
      </c>
      <c r="Y94" s="81">
        <v>7</v>
      </c>
      <c r="Z94" s="81">
        <v>50</v>
      </c>
      <c r="AA94" s="81">
        <v>55</v>
      </c>
      <c r="AB94" s="81">
        <v>23</v>
      </c>
      <c r="AC94" s="82">
        <v>-5</v>
      </c>
    </row>
    <row r="95" spans="6:29" ht="20.100000000000001" customHeight="1" x14ac:dyDescent="0.25">
      <c r="F95" s="22"/>
      <c r="G95" s="80" t="s">
        <v>16</v>
      </c>
      <c r="H95" s="81" t="s">
        <v>2</v>
      </c>
      <c r="I95" s="81">
        <v>5</v>
      </c>
      <c r="J95" s="81">
        <v>1</v>
      </c>
      <c r="K95" s="81">
        <v>1</v>
      </c>
      <c r="L95" s="81">
        <v>0</v>
      </c>
      <c r="M95" s="81">
        <v>3</v>
      </c>
      <c r="N95" s="81">
        <v>15</v>
      </c>
      <c r="O95" s="81">
        <v>20</v>
      </c>
      <c r="P95" s="81">
        <v>5</v>
      </c>
      <c r="Q95" s="82">
        <v>-5</v>
      </c>
      <c r="R95" s="22"/>
      <c r="S95" s="80" t="s">
        <v>16</v>
      </c>
      <c r="T95" s="81" t="s">
        <v>204</v>
      </c>
      <c r="U95" s="81">
        <v>15</v>
      </c>
      <c r="V95" s="81">
        <v>6</v>
      </c>
      <c r="W95" s="81">
        <v>2</v>
      </c>
      <c r="X95" s="81">
        <v>1</v>
      </c>
      <c r="Y95" s="81">
        <v>6</v>
      </c>
      <c r="Z95" s="81">
        <v>46</v>
      </c>
      <c r="AA95" s="81">
        <v>53</v>
      </c>
      <c r="AB95" s="81">
        <v>23</v>
      </c>
      <c r="AC95" s="82">
        <v>-7</v>
      </c>
    </row>
    <row r="96" spans="6:29" ht="20.100000000000001" customHeight="1" x14ac:dyDescent="0.25">
      <c r="F96" s="22"/>
      <c r="G96" s="80" t="s">
        <v>17</v>
      </c>
      <c r="H96" s="81" t="s">
        <v>135</v>
      </c>
      <c r="I96" s="81">
        <v>5</v>
      </c>
      <c r="J96" s="81">
        <v>1</v>
      </c>
      <c r="K96" s="81">
        <v>0</v>
      </c>
      <c r="L96" s="81">
        <v>2</v>
      </c>
      <c r="M96" s="81">
        <v>2</v>
      </c>
      <c r="N96" s="81">
        <v>18</v>
      </c>
      <c r="O96" s="81">
        <v>25</v>
      </c>
      <c r="P96" s="81">
        <v>5</v>
      </c>
      <c r="Q96" s="82">
        <v>-7</v>
      </c>
      <c r="R96" s="22"/>
      <c r="S96" s="80" t="s">
        <v>17</v>
      </c>
      <c r="T96" s="81" t="s">
        <v>135</v>
      </c>
      <c r="U96" s="81">
        <v>16</v>
      </c>
      <c r="V96" s="81">
        <v>4</v>
      </c>
      <c r="W96" s="81">
        <v>2</v>
      </c>
      <c r="X96" s="81">
        <v>4</v>
      </c>
      <c r="Y96" s="81">
        <v>6</v>
      </c>
      <c r="Z96" s="81">
        <v>59</v>
      </c>
      <c r="AA96" s="81">
        <v>69</v>
      </c>
      <c r="AB96" s="81">
        <v>20</v>
      </c>
      <c r="AC96" s="82">
        <v>-10</v>
      </c>
    </row>
    <row r="97" spans="6:29" ht="20.100000000000001" customHeight="1" x14ac:dyDescent="0.25">
      <c r="F97" s="22"/>
      <c r="G97" s="75"/>
      <c r="H97" s="76" t="s">
        <v>139</v>
      </c>
      <c r="I97" s="77" t="s">
        <v>89</v>
      </c>
      <c r="J97" s="78" t="s">
        <v>140</v>
      </c>
      <c r="K97" s="78" t="s">
        <v>141</v>
      </c>
      <c r="L97" s="78" t="s">
        <v>142</v>
      </c>
      <c r="M97" s="78" t="s">
        <v>143</v>
      </c>
      <c r="N97" s="78" t="s">
        <v>144</v>
      </c>
      <c r="O97" s="78" t="s">
        <v>145</v>
      </c>
      <c r="P97" s="78" t="s">
        <v>146</v>
      </c>
      <c r="Q97" s="79" t="s">
        <v>147</v>
      </c>
      <c r="R97" s="22"/>
      <c r="S97" s="75"/>
      <c r="T97" s="76" t="s">
        <v>139</v>
      </c>
      <c r="U97" s="77" t="s">
        <v>89</v>
      </c>
      <c r="V97" s="78" t="s">
        <v>140</v>
      </c>
      <c r="W97" s="78" t="s">
        <v>141</v>
      </c>
      <c r="X97" s="78" t="s">
        <v>142</v>
      </c>
      <c r="Y97" s="78" t="s">
        <v>143</v>
      </c>
      <c r="Z97" s="78" t="s">
        <v>144</v>
      </c>
      <c r="AA97" s="78" t="s">
        <v>145</v>
      </c>
      <c r="AB97" s="78" t="s">
        <v>146</v>
      </c>
      <c r="AC97" s="79" t="s">
        <v>147</v>
      </c>
    </row>
    <row r="98" spans="6:29" ht="20.100000000000001" customHeight="1" x14ac:dyDescent="0.25">
      <c r="F98" s="22"/>
      <c r="G98" s="80" t="s">
        <v>0</v>
      </c>
      <c r="H98" s="81" t="s">
        <v>12</v>
      </c>
      <c r="I98" s="81">
        <v>5</v>
      </c>
      <c r="J98" s="81">
        <v>4</v>
      </c>
      <c r="K98" s="81">
        <v>1</v>
      </c>
      <c r="L98" s="81">
        <v>0</v>
      </c>
      <c r="M98" s="81">
        <v>0</v>
      </c>
      <c r="N98" s="81">
        <v>34</v>
      </c>
      <c r="O98" s="81">
        <v>19</v>
      </c>
      <c r="P98" s="81">
        <v>14</v>
      </c>
      <c r="Q98" s="82">
        <v>15</v>
      </c>
      <c r="R98" s="22"/>
      <c r="S98" s="80" t="s">
        <v>0</v>
      </c>
      <c r="T98" s="81" t="s">
        <v>12</v>
      </c>
      <c r="U98" s="81">
        <v>16</v>
      </c>
      <c r="V98" s="81">
        <v>11</v>
      </c>
      <c r="W98" s="81">
        <v>2</v>
      </c>
      <c r="X98" s="81">
        <v>1</v>
      </c>
      <c r="Y98" s="81">
        <v>2</v>
      </c>
      <c r="Z98" s="81">
        <v>89</v>
      </c>
      <c r="AA98" s="81">
        <v>61</v>
      </c>
      <c r="AB98" s="81">
        <v>38</v>
      </c>
      <c r="AC98" s="82">
        <v>28</v>
      </c>
    </row>
    <row r="99" spans="6:29" ht="20.100000000000001" customHeight="1" x14ac:dyDescent="0.25">
      <c r="F99" s="22"/>
      <c r="G99" s="80" t="s">
        <v>3</v>
      </c>
      <c r="H99" s="81" t="s">
        <v>136</v>
      </c>
      <c r="I99" s="81">
        <v>5</v>
      </c>
      <c r="J99" s="81">
        <v>3</v>
      </c>
      <c r="K99" s="81">
        <v>0</v>
      </c>
      <c r="L99" s="81">
        <v>1</v>
      </c>
      <c r="M99" s="81">
        <v>1</v>
      </c>
      <c r="N99" s="81">
        <v>21</v>
      </c>
      <c r="O99" s="81">
        <v>13</v>
      </c>
      <c r="P99" s="81">
        <v>10</v>
      </c>
      <c r="Q99" s="82">
        <v>8</v>
      </c>
      <c r="R99" s="22"/>
      <c r="S99" s="80" t="s">
        <v>3</v>
      </c>
      <c r="T99" s="81" t="s">
        <v>136</v>
      </c>
      <c r="U99" s="81">
        <v>15</v>
      </c>
      <c r="V99" s="81">
        <v>8</v>
      </c>
      <c r="W99" s="81">
        <v>0</v>
      </c>
      <c r="X99" s="81">
        <v>1</v>
      </c>
      <c r="Y99" s="81">
        <v>6</v>
      </c>
      <c r="Z99" s="81">
        <v>55</v>
      </c>
      <c r="AA99" s="81">
        <v>47</v>
      </c>
      <c r="AB99" s="81">
        <v>25</v>
      </c>
      <c r="AC99" s="82">
        <v>8</v>
      </c>
    </row>
    <row r="100" spans="6:29" ht="20.100000000000001" customHeight="1" x14ac:dyDescent="0.25">
      <c r="F100" s="22"/>
      <c r="G100" s="80" t="s">
        <v>5</v>
      </c>
      <c r="H100" s="81" t="s">
        <v>101</v>
      </c>
      <c r="I100" s="81">
        <v>5</v>
      </c>
      <c r="J100" s="81">
        <v>2</v>
      </c>
      <c r="K100" s="81">
        <v>0</v>
      </c>
      <c r="L100" s="81">
        <v>2</v>
      </c>
      <c r="M100" s="81">
        <v>1</v>
      </c>
      <c r="N100" s="81">
        <v>17</v>
      </c>
      <c r="O100" s="81">
        <v>19</v>
      </c>
      <c r="P100" s="81">
        <v>8</v>
      </c>
      <c r="Q100" s="82">
        <v>-2</v>
      </c>
      <c r="R100" s="22"/>
      <c r="S100" s="80" t="s">
        <v>5</v>
      </c>
      <c r="T100" s="81" t="s">
        <v>9</v>
      </c>
      <c r="U100" s="81">
        <v>16</v>
      </c>
      <c r="V100" s="81">
        <v>7</v>
      </c>
      <c r="W100" s="81">
        <v>1</v>
      </c>
      <c r="X100" s="81">
        <v>1</v>
      </c>
      <c r="Y100" s="81">
        <v>7</v>
      </c>
      <c r="Z100" s="81">
        <v>59</v>
      </c>
      <c r="AA100" s="81">
        <v>60</v>
      </c>
      <c r="AB100" s="81">
        <v>24</v>
      </c>
      <c r="AC100" s="82">
        <v>-1</v>
      </c>
    </row>
    <row r="101" spans="6:29" ht="20.100000000000001" customHeight="1" x14ac:dyDescent="0.25">
      <c r="F101" s="22"/>
      <c r="G101" s="80" t="s">
        <v>8</v>
      </c>
      <c r="H101" s="81" t="s">
        <v>6</v>
      </c>
      <c r="I101" s="81">
        <v>5</v>
      </c>
      <c r="J101" s="81">
        <v>1</v>
      </c>
      <c r="K101" s="81">
        <v>1</v>
      </c>
      <c r="L101" s="81">
        <v>1</v>
      </c>
      <c r="M101" s="81">
        <v>2</v>
      </c>
      <c r="N101" s="81">
        <v>23</v>
      </c>
      <c r="O101" s="81">
        <v>25</v>
      </c>
      <c r="P101" s="81">
        <v>6</v>
      </c>
      <c r="Q101" s="82">
        <v>-2</v>
      </c>
      <c r="R101" s="22"/>
      <c r="S101" s="80" t="s">
        <v>8</v>
      </c>
      <c r="T101" s="81" t="s">
        <v>6</v>
      </c>
      <c r="U101" s="81">
        <v>16</v>
      </c>
      <c r="V101" s="81">
        <v>5</v>
      </c>
      <c r="W101" s="81">
        <v>2</v>
      </c>
      <c r="X101" s="81">
        <v>2</v>
      </c>
      <c r="Y101" s="81">
        <v>7</v>
      </c>
      <c r="Z101" s="81">
        <v>69</v>
      </c>
      <c r="AA101" s="81">
        <v>76</v>
      </c>
      <c r="AB101" s="81">
        <v>21</v>
      </c>
      <c r="AC101" s="82">
        <v>-7</v>
      </c>
    </row>
    <row r="102" spans="6:29" ht="20.100000000000001" customHeight="1" x14ac:dyDescent="0.25">
      <c r="F102" s="40"/>
      <c r="G102" s="80" t="s">
        <v>10</v>
      </c>
      <c r="H102" s="81" t="s">
        <v>102</v>
      </c>
      <c r="I102" s="81">
        <v>5</v>
      </c>
      <c r="J102" s="81">
        <v>1</v>
      </c>
      <c r="K102" s="81">
        <v>1</v>
      </c>
      <c r="L102" s="81">
        <v>0</v>
      </c>
      <c r="M102" s="81">
        <v>3</v>
      </c>
      <c r="N102" s="81">
        <v>17</v>
      </c>
      <c r="O102" s="81">
        <v>22</v>
      </c>
      <c r="P102" s="81">
        <v>5</v>
      </c>
      <c r="Q102" s="82">
        <v>-5</v>
      </c>
      <c r="R102" s="40"/>
      <c r="S102" s="80" t="s">
        <v>10</v>
      </c>
      <c r="T102" s="81" t="s">
        <v>101</v>
      </c>
      <c r="U102" s="81">
        <v>16</v>
      </c>
      <c r="V102" s="81">
        <v>5</v>
      </c>
      <c r="W102" s="81">
        <v>0</v>
      </c>
      <c r="X102" s="81">
        <v>2</v>
      </c>
      <c r="Y102" s="81">
        <v>9</v>
      </c>
      <c r="Z102" s="81">
        <v>40</v>
      </c>
      <c r="AA102" s="81">
        <v>56</v>
      </c>
      <c r="AB102" s="81">
        <v>17</v>
      </c>
      <c r="AC102" s="82">
        <v>-16</v>
      </c>
    </row>
    <row r="103" spans="6:29" ht="20.100000000000001" customHeight="1" x14ac:dyDescent="0.25">
      <c r="F103" s="22"/>
      <c r="G103" s="80" t="s">
        <v>13</v>
      </c>
      <c r="H103" s="81" t="s">
        <v>4</v>
      </c>
      <c r="I103" s="81">
        <v>5</v>
      </c>
      <c r="J103" s="81">
        <v>1</v>
      </c>
      <c r="K103" s="81">
        <v>0</v>
      </c>
      <c r="L103" s="81">
        <v>1</v>
      </c>
      <c r="M103" s="81">
        <v>3</v>
      </c>
      <c r="N103" s="81">
        <v>14</v>
      </c>
      <c r="O103" s="81">
        <v>26</v>
      </c>
      <c r="P103" s="81">
        <v>4</v>
      </c>
      <c r="Q103" s="82">
        <v>-12</v>
      </c>
      <c r="R103" s="22"/>
      <c r="S103" s="80" t="s">
        <v>13</v>
      </c>
      <c r="T103" s="81" t="s">
        <v>102</v>
      </c>
      <c r="U103" s="81">
        <v>17</v>
      </c>
      <c r="V103" s="81">
        <v>3</v>
      </c>
      <c r="W103" s="81">
        <v>3</v>
      </c>
      <c r="X103" s="81">
        <v>1</v>
      </c>
      <c r="Y103" s="81">
        <v>10</v>
      </c>
      <c r="Z103" s="81">
        <v>66</v>
      </c>
      <c r="AA103" s="81">
        <v>86</v>
      </c>
      <c r="AB103" s="81">
        <v>16</v>
      </c>
      <c r="AC103" s="82">
        <v>-20</v>
      </c>
    </row>
    <row r="104" spans="6:29" ht="20.100000000000001" customHeight="1" x14ac:dyDescent="0.25">
      <c r="F104" s="22"/>
      <c r="G104" s="80" t="s">
        <v>16</v>
      </c>
      <c r="H104" s="81" t="s">
        <v>124</v>
      </c>
      <c r="I104" s="81">
        <v>5</v>
      </c>
      <c r="J104" s="81">
        <v>0</v>
      </c>
      <c r="K104" s="81">
        <v>1</v>
      </c>
      <c r="L104" s="81">
        <v>0</v>
      </c>
      <c r="M104" s="81">
        <v>4</v>
      </c>
      <c r="N104" s="81">
        <v>17</v>
      </c>
      <c r="O104" s="81">
        <v>29</v>
      </c>
      <c r="P104" s="81">
        <v>2</v>
      </c>
      <c r="Q104" s="82">
        <v>-12</v>
      </c>
      <c r="R104" s="22"/>
      <c r="S104" s="80" t="s">
        <v>16</v>
      </c>
      <c r="T104" s="81" t="s">
        <v>4</v>
      </c>
      <c r="U104" s="81">
        <v>15</v>
      </c>
      <c r="V104" s="81">
        <v>4</v>
      </c>
      <c r="W104" s="81">
        <v>0</v>
      </c>
      <c r="X104" s="81">
        <v>3</v>
      </c>
      <c r="Y104" s="81">
        <v>8</v>
      </c>
      <c r="Z104" s="81">
        <v>39</v>
      </c>
      <c r="AA104" s="81">
        <v>67</v>
      </c>
      <c r="AB104" s="81">
        <v>15</v>
      </c>
      <c r="AC104" s="82">
        <v>-28</v>
      </c>
    </row>
    <row r="105" spans="6:29" ht="20.100000000000001" customHeight="1" thickBot="1" x14ac:dyDescent="0.3">
      <c r="F105" s="22"/>
      <c r="G105" s="83" t="s">
        <v>17</v>
      </c>
      <c r="H105" s="84" t="s">
        <v>9</v>
      </c>
      <c r="I105" s="84">
        <v>5</v>
      </c>
      <c r="J105" s="84">
        <v>0</v>
      </c>
      <c r="K105" s="84">
        <v>1</v>
      </c>
      <c r="L105" s="84">
        <v>0</v>
      </c>
      <c r="M105" s="84">
        <v>4</v>
      </c>
      <c r="N105" s="84">
        <v>10</v>
      </c>
      <c r="O105" s="84">
        <v>23</v>
      </c>
      <c r="P105" s="84">
        <v>2</v>
      </c>
      <c r="Q105" s="85">
        <v>-13</v>
      </c>
      <c r="R105" s="22"/>
      <c r="S105" s="83" t="s">
        <v>17</v>
      </c>
      <c r="T105" s="84" t="s">
        <v>124</v>
      </c>
      <c r="U105" s="84">
        <v>15</v>
      </c>
      <c r="V105" s="84">
        <v>4</v>
      </c>
      <c r="W105" s="84">
        <v>1</v>
      </c>
      <c r="X105" s="84">
        <v>0</v>
      </c>
      <c r="Y105" s="84">
        <v>10</v>
      </c>
      <c r="Z105" s="84">
        <v>45</v>
      </c>
      <c r="AA105" s="84">
        <v>60</v>
      </c>
      <c r="AB105" s="84">
        <v>14</v>
      </c>
      <c r="AC105" s="85">
        <v>-15</v>
      </c>
    </row>
    <row r="106" spans="6:29" ht="20.100000000000001" customHeight="1" x14ac:dyDescent="0.25">
      <c r="F106" s="22"/>
      <c r="G106" s="205"/>
      <c r="H106" s="205"/>
      <c r="I106" s="205"/>
      <c r="J106" s="205"/>
      <c r="K106" s="205"/>
      <c r="L106" s="205"/>
      <c r="M106" s="205"/>
      <c r="N106" s="205"/>
      <c r="O106" s="205"/>
      <c r="P106" s="205"/>
      <c r="Q106" s="205"/>
      <c r="R106" s="22"/>
      <c r="S106" s="205"/>
      <c r="T106" s="205"/>
      <c r="U106" s="205"/>
      <c r="V106" s="205"/>
      <c r="W106" s="205"/>
      <c r="X106" s="205"/>
      <c r="Y106" s="205"/>
      <c r="Z106" s="205"/>
      <c r="AA106" s="205"/>
      <c r="AB106" s="205"/>
      <c r="AC106" s="205"/>
    </row>
    <row r="107" spans="6:29" ht="20.100000000000001" customHeight="1" thickBot="1" x14ac:dyDescent="0.3">
      <c r="F107" s="22"/>
      <c r="G107" s="205"/>
      <c r="H107" s="205"/>
      <c r="I107" s="205"/>
      <c r="J107" s="205"/>
      <c r="K107" s="205"/>
      <c r="L107" s="205"/>
      <c r="M107" s="205"/>
      <c r="N107" s="205"/>
      <c r="O107" s="205"/>
      <c r="P107" s="205"/>
      <c r="Q107" s="205"/>
      <c r="R107" s="22"/>
      <c r="S107" s="205"/>
      <c r="T107" s="205"/>
      <c r="U107" s="205"/>
      <c r="V107" s="205"/>
      <c r="W107" s="205"/>
      <c r="X107" s="205"/>
      <c r="Y107" s="205"/>
      <c r="Z107" s="205"/>
      <c r="AA107" s="205"/>
      <c r="AB107" s="205"/>
      <c r="AC107" s="205"/>
    </row>
    <row r="108" spans="6:29" ht="20.100000000000001" customHeight="1" x14ac:dyDescent="0.25">
      <c r="F108" s="22"/>
      <c r="G108" s="499" t="s">
        <v>156</v>
      </c>
      <c r="H108" s="500"/>
      <c r="I108" s="500"/>
      <c r="J108" s="500"/>
      <c r="K108" s="500"/>
      <c r="L108" s="500"/>
      <c r="M108" s="500"/>
      <c r="N108" s="500"/>
      <c r="O108" s="500"/>
      <c r="P108" s="500"/>
      <c r="Q108" s="501"/>
      <c r="R108" s="22"/>
      <c r="S108" s="499" t="s">
        <v>167</v>
      </c>
      <c r="T108" s="500"/>
      <c r="U108" s="500"/>
      <c r="V108" s="500"/>
      <c r="W108" s="500"/>
      <c r="X108" s="500"/>
      <c r="Y108" s="500"/>
      <c r="Z108" s="500"/>
      <c r="AA108" s="500"/>
      <c r="AB108" s="500"/>
      <c r="AC108" s="501"/>
    </row>
    <row r="109" spans="6:29" ht="20.100000000000001" customHeight="1" x14ac:dyDescent="0.25">
      <c r="F109" s="22"/>
      <c r="G109" s="75"/>
      <c r="H109" s="76" t="s">
        <v>196</v>
      </c>
      <c r="I109" s="77" t="s">
        <v>89</v>
      </c>
      <c r="J109" s="78" t="s">
        <v>140</v>
      </c>
      <c r="K109" s="78" t="s">
        <v>141</v>
      </c>
      <c r="L109" s="78" t="s">
        <v>142</v>
      </c>
      <c r="M109" s="78" t="s">
        <v>143</v>
      </c>
      <c r="N109" s="78" t="s">
        <v>144</v>
      </c>
      <c r="O109" s="78" t="s">
        <v>145</v>
      </c>
      <c r="P109" s="78" t="s">
        <v>146</v>
      </c>
      <c r="Q109" s="79" t="s">
        <v>147</v>
      </c>
      <c r="R109" s="22"/>
      <c r="S109" s="75"/>
      <c r="T109" s="76" t="s">
        <v>196</v>
      </c>
      <c r="U109" s="77" t="s">
        <v>89</v>
      </c>
      <c r="V109" s="78" t="s">
        <v>140</v>
      </c>
      <c r="W109" s="78" t="s">
        <v>141</v>
      </c>
      <c r="X109" s="78" t="s">
        <v>142</v>
      </c>
      <c r="Y109" s="78" t="s">
        <v>143</v>
      </c>
      <c r="Z109" s="78" t="s">
        <v>144</v>
      </c>
      <c r="AA109" s="78" t="s">
        <v>145</v>
      </c>
      <c r="AB109" s="78" t="s">
        <v>146</v>
      </c>
      <c r="AC109" s="79" t="s">
        <v>147</v>
      </c>
    </row>
    <row r="110" spans="6:29" ht="20.100000000000001" customHeight="1" x14ac:dyDescent="0.25">
      <c r="F110" s="22"/>
      <c r="G110" s="80" t="s">
        <v>0</v>
      </c>
      <c r="H110" s="81" t="s">
        <v>197</v>
      </c>
      <c r="I110" s="81">
        <v>6</v>
      </c>
      <c r="J110" s="81">
        <v>4</v>
      </c>
      <c r="K110" s="81">
        <v>1</v>
      </c>
      <c r="L110" s="81">
        <v>0</v>
      </c>
      <c r="M110" s="81">
        <v>1</v>
      </c>
      <c r="N110" s="81">
        <v>37</v>
      </c>
      <c r="O110" s="81">
        <v>20</v>
      </c>
      <c r="P110" s="81">
        <v>14</v>
      </c>
      <c r="Q110" s="82">
        <v>17</v>
      </c>
      <c r="R110" s="22"/>
      <c r="S110" s="80" t="s">
        <v>0</v>
      </c>
      <c r="T110" s="81" t="s">
        <v>14</v>
      </c>
      <c r="U110" s="81">
        <v>17</v>
      </c>
      <c r="V110" s="81">
        <v>11</v>
      </c>
      <c r="W110" s="81">
        <v>0</v>
      </c>
      <c r="X110" s="81">
        <v>2</v>
      </c>
      <c r="Y110" s="81">
        <v>4</v>
      </c>
      <c r="Z110" s="81">
        <v>70</v>
      </c>
      <c r="AA110" s="81">
        <v>52</v>
      </c>
      <c r="AB110" s="81">
        <v>35</v>
      </c>
      <c r="AC110" s="82">
        <v>18</v>
      </c>
    </row>
    <row r="111" spans="6:29" ht="20.100000000000001" customHeight="1" x14ac:dyDescent="0.25">
      <c r="G111" s="80" t="s">
        <v>3</v>
      </c>
      <c r="H111" s="81" t="s">
        <v>7</v>
      </c>
      <c r="I111" s="81">
        <v>6</v>
      </c>
      <c r="J111" s="81">
        <v>4</v>
      </c>
      <c r="K111" s="81">
        <v>0</v>
      </c>
      <c r="L111" s="81">
        <v>0</v>
      </c>
      <c r="M111" s="81">
        <v>2</v>
      </c>
      <c r="N111" s="81">
        <v>28</v>
      </c>
      <c r="O111" s="81">
        <v>18</v>
      </c>
      <c r="P111" s="81">
        <v>12</v>
      </c>
      <c r="Q111" s="82">
        <v>10</v>
      </c>
      <c r="S111" s="80" t="s">
        <v>3</v>
      </c>
      <c r="T111" s="81" t="s">
        <v>7</v>
      </c>
      <c r="U111" s="81">
        <v>16</v>
      </c>
      <c r="V111" s="81">
        <v>10</v>
      </c>
      <c r="W111" s="81">
        <v>1</v>
      </c>
      <c r="X111" s="81">
        <v>1</v>
      </c>
      <c r="Y111" s="81">
        <v>4</v>
      </c>
      <c r="Z111" s="81">
        <v>68</v>
      </c>
      <c r="AA111" s="81">
        <v>46</v>
      </c>
      <c r="AB111" s="81">
        <v>33</v>
      </c>
      <c r="AC111" s="82">
        <v>22</v>
      </c>
    </row>
    <row r="112" spans="6:29" ht="20.100000000000001" customHeight="1" x14ac:dyDescent="0.25">
      <c r="F112" s="22"/>
      <c r="G112" s="80" t="s">
        <v>5</v>
      </c>
      <c r="H112" s="81" t="s">
        <v>15</v>
      </c>
      <c r="I112" s="81">
        <v>6</v>
      </c>
      <c r="J112" s="81">
        <v>3</v>
      </c>
      <c r="K112" s="81">
        <v>1</v>
      </c>
      <c r="L112" s="81">
        <v>1</v>
      </c>
      <c r="M112" s="81">
        <v>1</v>
      </c>
      <c r="N112" s="81">
        <v>22</v>
      </c>
      <c r="O112" s="81">
        <v>16</v>
      </c>
      <c r="P112" s="81">
        <v>12</v>
      </c>
      <c r="Q112" s="82">
        <v>6</v>
      </c>
      <c r="R112" s="22"/>
      <c r="S112" s="80" t="s">
        <v>5</v>
      </c>
      <c r="T112" s="81" t="s">
        <v>15</v>
      </c>
      <c r="U112" s="81">
        <v>16</v>
      </c>
      <c r="V112" s="81">
        <v>8</v>
      </c>
      <c r="W112" s="81">
        <v>1</v>
      </c>
      <c r="X112" s="81">
        <v>2</v>
      </c>
      <c r="Y112" s="81">
        <v>5</v>
      </c>
      <c r="Z112" s="81">
        <v>69</v>
      </c>
      <c r="AA112" s="81">
        <v>52</v>
      </c>
      <c r="AB112" s="81">
        <v>28</v>
      </c>
      <c r="AC112" s="82">
        <v>17</v>
      </c>
    </row>
    <row r="113" spans="6:29" ht="20.100000000000001" customHeight="1" x14ac:dyDescent="0.25">
      <c r="F113" s="22"/>
      <c r="G113" s="80" t="s">
        <v>8</v>
      </c>
      <c r="H113" s="81" t="s">
        <v>204</v>
      </c>
      <c r="I113" s="81">
        <v>6</v>
      </c>
      <c r="J113" s="81">
        <v>4</v>
      </c>
      <c r="K113" s="81">
        <v>0</v>
      </c>
      <c r="L113" s="81">
        <v>0</v>
      </c>
      <c r="M113" s="81">
        <v>2</v>
      </c>
      <c r="N113" s="81">
        <v>21</v>
      </c>
      <c r="O113" s="81">
        <v>21</v>
      </c>
      <c r="P113" s="81">
        <v>12</v>
      </c>
      <c r="Q113" s="82">
        <v>0</v>
      </c>
      <c r="R113" s="22"/>
      <c r="S113" s="80" t="s">
        <v>8</v>
      </c>
      <c r="T113" s="81" t="s">
        <v>197</v>
      </c>
      <c r="U113" s="81">
        <v>17</v>
      </c>
      <c r="V113" s="81">
        <v>7</v>
      </c>
      <c r="W113" s="81">
        <v>2</v>
      </c>
      <c r="X113" s="81">
        <v>1</v>
      </c>
      <c r="Y113" s="81">
        <v>7</v>
      </c>
      <c r="Z113" s="81">
        <v>76</v>
      </c>
      <c r="AA113" s="81">
        <v>70</v>
      </c>
      <c r="AB113" s="81">
        <v>26</v>
      </c>
      <c r="AC113" s="82">
        <v>6</v>
      </c>
    </row>
    <row r="114" spans="6:29" ht="20.100000000000001" customHeight="1" x14ac:dyDescent="0.25">
      <c r="F114" s="40"/>
      <c r="G114" s="80" t="s">
        <v>10</v>
      </c>
      <c r="H114" s="81" t="s">
        <v>11</v>
      </c>
      <c r="I114" s="81">
        <v>6</v>
      </c>
      <c r="J114" s="81">
        <v>3</v>
      </c>
      <c r="K114" s="81">
        <v>1</v>
      </c>
      <c r="L114" s="81">
        <v>0</v>
      </c>
      <c r="M114" s="81">
        <v>2</v>
      </c>
      <c r="N114" s="81">
        <v>20</v>
      </c>
      <c r="O114" s="81">
        <v>14</v>
      </c>
      <c r="P114" s="81">
        <v>11</v>
      </c>
      <c r="Q114" s="82">
        <v>6</v>
      </c>
      <c r="R114" s="40"/>
      <c r="S114" s="80" t="s">
        <v>10</v>
      </c>
      <c r="T114" s="81" t="s">
        <v>2</v>
      </c>
      <c r="U114" s="81">
        <v>17</v>
      </c>
      <c r="V114" s="81">
        <v>6</v>
      </c>
      <c r="W114" s="81">
        <v>4</v>
      </c>
      <c r="X114" s="81">
        <v>0</v>
      </c>
      <c r="Y114" s="81">
        <v>7</v>
      </c>
      <c r="Z114" s="81">
        <v>54</v>
      </c>
      <c r="AA114" s="81">
        <v>55</v>
      </c>
      <c r="AB114" s="81">
        <v>26</v>
      </c>
      <c r="AC114" s="82">
        <v>-1</v>
      </c>
    </row>
    <row r="115" spans="6:29" ht="20.100000000000001" customHeight="1" x14ac:dyDescent="0.25">
      <c r="F115" s="22"/>
      <c r="G115" s="80" t="s">
        <v>13</v>
      </c>
      <c r="H115" s="81" t="s">
        <v>14</v>
      </c>
      <c r="I115" s="81">
        <v>6</v>
      </c>
      <c r="J115" s="81">
        <v>3</v>
      </c>
      <c r="K115" s="81">
        <v>0</v>
      </c>
      <c r="L115" s="81">
        <v>1</v>
      </c>
      <c r="M115" s="81">
        <v>2</v>
      </c>
      <c r="N115" s="81">
        <v>28</v>
      </c>
      <c r="O115" s="81">
        <v>23</v>
      </c>
      <c r="P115" s="81">
        <v>10</v>
      </c>
      <c r="Q115" s="82">
        <v>5</v>
      </c>
      <c r="R115" s="22"/>
      <c r="S115" s="80" t="s">
        <v>13</v>
      </c>
      <c r="T115" s="81" t="s">
        <v>11</v>
      </c>
      <c r="U115" s="81">
        <v>16</v>
      </c>
      <c r="V115" s="81">
        <v>6</v>
      </c>
      <c r="W115" s="81">
        <v>2</v>
      </c>
      <c r="X115" s="81">
        <v>1</v>
      </c>
      <c r="Y115" s="81">
        <v>7</v>
      </c>
      <c r="Z115" s="81">
        <v>58</v>
      </c>
      <c r="AA115" s="81">
        <v>52</v>
      </c>
      <c r="AB115" s="81">
        <v>23</v>
      </c>
      <c r="AC115" s="82">
        <v>6</v>
      </c>
    </row>
    <row r="116" spans="6:29" ht="20.100000000000001" customHeight="1" x14ac:dyDescent="0.25">
      <c r="F116" s="22"/>
      <c r="G116" s="80" t="s">
        <v>16</v>
      </c>
      <c r="H116" s="81" t="s">
        <v>135</v>
      </c>
      <c r="I116" s="81">
        <v>6</v>
      </c>
      <c r="J116" s="81">
        <v>1</v>
      </c>
      <c r="K116" s="81">
        <v>0</v>
      </c>
      <c r="L116" s="81">
        <v>2</v>
      </c>
      <c r="M116" s="81">
        <v>3</v>
      </c>
      <c r="N116" s="81">
        <v>21</v>
      </c>
      <c r="O116" s="81">
        <v>30</v>
      </c>
      <c r="P116" s="81">
        <v>5</v>
      </c>
      <c r="Q116" s="82">
        <v>-9</v>
      </c>
      <c r="R116" s="22"/>
      <c r="S116" s="80" t="s">
        <v>16</v>
      </c>
      <c r="T116" s="81" t="s">
        <v>135</v>
      </c>
      <c r="U116" s="81">
        <v>17</v>
      </c>
      <c r="V116" s="81">
        <v>5</v>
      </c>
      <c r="W116" s="81">
        <v>2</v>
      </c>
      <c r="X116" s="81">
        <v>4</v>
      </c>
      <c r="Y116" s="81">
        <v>6</v>
      </c>
      <c r="Z116" s="81">
        <v>66</v>
      </c>
      <c r="AA116" s="81">
        <v>72</v>
      </c>
      <c r="AB116" s="81">
        <v>23</v>
      </c>
      <c r="AC116" s="82">
        <v>-6</v>
      </c>
    </row>
    <row r="117" spans="6:29" ht="20.100000000000001" customHeight="1" x14ac:dyDescent="0.25">
      <c r="F117" s="22"/>
      <c r="G117" s="80" t="s">
        <v>17</v>
      </c>
      <c r="H117" s="81" t="s">
        <v>2</v>
      </c>
      <c r="I117" s="81">
        <v>6</v>
      </c>
      <c r="J117" s="81">
        <v>1</v>
      </c>
      <c r="K117" s="81">
        <v>1</v>
      </c>
      <c r="L117" s="81">
        <v>0</v>
      </c>
      <c r="M117" s="81">
        <v>4</v>
      </c>
      <c r="N117" s="81">
        <v>15</v>
      </c>
      <c r="O117" s="81">
        <v>27</v>
      </c>
      <c r="P117" s="81">
        <v>5</v>
      </c>
      <c r="Q117" s="82">
        <v>-12</v>
      </c>
      <c r="R117" s="22"/>
      <c r="S117" s="80" t="s">
        <v>17</v>
      </c>
      <c r="T117" s="81" t="s">
        <v>204</v>
      </c>
      <c r="U117" s="81">
        <v>16</v>
      </c>
      <c r="V117" s="81">
        <v>6</v>
      </c>
      <c r="W117" s="81">
        <v>2</v>
      </c>
      <c r="X117" s="81">
        <v>1</v>
      </c>
      <c r="Y117" s="81">
        <v>7</v>
      </c>
      <c r="Z117" s="81">
        <v>49</v>
      </c>
      <c r="AA117" s="81">
        <v>60</v>
      </c>
      <c r="AB117" s="81">
        <v>23</v>
      </c>
      <c r="AC117" s="82">
        <v>-11</v>
      </c>
    </row>
    <row r="118" spans="6:29" ht="20.100000000000001" customHeight="1" x14ac:dyDescent="0.25">
      <c r="F118" s="22"/>
      <c r="G118" s="75"/>
      <c r="H118" s="76" t="s">
        <v>139</v>
      </c>
      <c r="I118" s="77" t="s">
        <v>89</v>
      </c>
      <c r="J118" s="78" t="s">
        <v>140</v>
      </c>
      <c r="K118" s="78" t="s">
        <v>141</v>
      </c>
      <c r="L118" s="78" t="s">
        <v>142</v>
      </c>
      <c r="M118" s="78" t="s">
        <v>143</v>
      </c>
      <c r="N118" s="78" t="s">
        <v>144</v>
      </c>
      <c r="O118" s="78" t="s">
        <v>145</v>
      </c>
      <c r="P118" s="78" t="s">
        <v>146</v>
      </c>
      <c r="Q118" s="79" t="s">
        <v>147</v>
      </c>
      <c r="R118" s="22"/>
      <c r="S118" s="75"/>
      <c r="T118" s="76" t="s">
        <v>139</v>
      </c>
      <c r="U118" s="77" t="s">
        <v>89</v>
      </c>
      <c r="V118" s="78" t="s">
        <v>140</v>
      </c>
      <c r="W118" s="78" t="s">
        <v>141</v>
      </c>
      <c r="X118" s="78" t="s">
        <v>142</v>
      </c>
      <c r="Y118" s="78" t="s">
        <v>143</v>
      </c>
      <c r="Z118" s="78" t="s">
        <v>144</v>
      </c>
      <c r="AA118" s="78" t="s">
        <v>145</v>
      </c>
      <c r="AB118" s="78" t="s">
        <v>146</v>
      </c>
      <c r="AC118" s="79" t="s">
        <v>147</v>
      </c>
    </row>
    <row r="119" spans="6:29" ht="20.100000000000001" customHeight="1" x14ac:dyDescent="0.25">
      <c r="F119" s="22"/>
      <c r="G119" s="80" t="s">
        <v>0</v>
      </c>
      <c r="H119" s="81" t="s">
        <v>12</v>
      </c>
      <c r="I119" s="81">
        <v>6</v>
      </c>
      <c r="J119" s="81">
        <v>4</v>
      </c>
      <c r="K119" s="81">
        <v>1</v>
      </c>
      <c r="L119" s="81">
        <v>0</v>
      </c>
      <c r="M119" s="81">
        <v>1</v>
      </c>
      <c r="N119" s="81">
        <v>38</v>
      </c>
      <c r="O119" s="81">
        <v>26</v>
      </c>
      <c r="P119" s="81">
        <v>14</v>
      </c>
      <c r="Q119" s="82">
        <v>12</v>
      </c>
      <c r="R119" s="22"/>
      <c r="S119" s="80" t="s">
        <v>0</v>
      </c>
      <c r="T119" s="81" t="s">
        <v>12</v>
      </c>
      <c r="U119" s="81">
        <v>17</v>
      </c>
      <c r="V119" s="81">
        <v>12</v>
      </c>
      <c r="W119" s="81">
        <v>2</v>
      </c>
      <c r="X119" s="81">
        <v>1</v>
      </c>
      <c r="Y119" s="81">
        <v>2</v>
      </c>
      <c r="Z119" s="81">
        <v>92</v>
      </c>
      <c r="AA119" s="81">
        <v>62</v>
      </c>
      <c r="AB119" s="81">
        <v>41</v>
      </c>
      <c r="AC119" s="82">
        <v>30</v>
      </c>
    </row>
    <row r="120" spans="6:29" ht="20.100000000000001" customHeight="1" x14ac:dyDescent="0.25">
      <c r="F120" s="22"/>
      <c r="G120" s="80" t="s">
        <v>3</v>
      </c>
      <c r="H120" s="81" t="s">
        <v>136</v>
      </c>
      <c r="I120" s="81">
        <v>6</v>
      </c>
      <c r="J120" s="81">
        <v>4</v>
      </c>
      <c r="K120" s="81">
        <v>0</v>
      </c>
      <c r="L120" s="81">
        <v>1</v>
      </c>
      <c r="M120" s="81">
        <v>1</v>
      </c>
      <c r="N120" s="81">
        <v>25</v>
      </c>
      <c r="O120" s="81">
        <v>14</v>
      </c>
      <c r="P120" s="81">
        <v>13</v>
      </c>
      <c r="Q120" s="82">
        <v>11</v>
      </c>
      <c r="R120" s="22"/>
      <c r="S120" s="80" t="s">
        <v>3</v>
      </c>
      <c r="T120" s="81" t="s">
        <v>136</v>
      </c>
      <c r="U120" s="81">
        <v>16</v>
      </c>
      <c r="V120" s="81">
        <v>9</v>
      </c>
      <c r="W120" s="81">
        <v>0</v>
      </c>
      <c r="X120" s="81">
        <v>1</v>
      </c>
      <c r="Y120" s="81">
        <v>6</v>
      </c>
      <c r="Z120" s="81">
        <v>61</v>
      </c>
      <c r="AA120" s="81">
        <v>51</v>
      </c>
      <c r="AB120" s="81">
        <v>28</v>
      </c>
      <c r="AC120" s="82">
        <v>10</v>
      </c>
    </row>
    <row r="121" spans="6:29" ht="20.100000000000001" customHeight="1" x14ac:dyDescent="0.25">
      <c r="F121" s="22"/>
      <c r="G121" s="80" t="s">
        <v>5</v>
      </c>
      <c r="H121" s="81" t="s">
        <v>6</v>
      </c>
      <c r="I121" s="81">
        <v>6</v>
      </c>
      <c r="J121" s="81">
        <v>1</v>
      </c>
      <c r="K121" s="81">
        <v>2</v>
      </c>
      <c r="L121" s="81">
        <v>1</v>
      </c>
      <c r="M121" s="81">
        <v>2</v>
      </c>
      <c r="N121" s="81">
        <v>29</v>
      </c>
      <c r="O121" s="81">
        <v>30</v>
      </c>
      <c r="P121" s="81">
        <v>8</v>
      </c>
      <c r="Q121" s="82">
        <v>-1</v>
      </c>
      <c r="R121" s="22"/>
      <c r="S121" s="80" t="s">
        <v>5</v>
      </c>
      <c r="T121" s="81" t="s">
        <v>9</v>
      </c>
      <c r="U121" s="81">
        <v>17</v>
      </c>
      <c r="V121" s="81">
        <v>7</v>
      </c>
      <c r="W121" s="81">
        <v>1</v>
      </c>
      <c r="X121" s="81">
        <v>1</v>
      </c>
      <c r="Y121" s="81">
        <v>8</v>
      </c>
      <c r="Z121" s="81">
        <v>60</v>
      </c>
      <c r="AA121" s="81">
        <v>63</v>
      </c>
      <c r="AB121" s="81">
        <v>24</v>
      </c>
      <c r="AC121" s="82">
        <v>-3</v>
      </c>
    </row>
    <row r="122" spans="6:29" ht="20.100000000000001" customHeight="1" x14ac:dyDescent="0.25">
      <c r="F122" s="22"/>
      <c r="G122" s="80" t="s">
        <v>8</v>
      </c>
      <c r="H122" s="81" t="s">
        <v>101</v>
      </c>
      <c r="I122" s="81">
        <v>6</v>
      </c>
      <c r="J122" s="81">
        <v>2</v>
      </c>
      <c r="K122" s="81">
        <v>0</v>
      </c>
      <c r="L122" s="81">
        <v>2</v>
      </c>
      <c r="M122" s="81">
        <v>2</v>
      </c>
      <c r="N122" s="81">
        <v>17</v>
      </c>
      <c r="O122" s="81">
        <v>22</v>
      </c>
      <c r="P122" s="81">
        <v>8</v>
      </c>
      <c r="Q122" s="82">
        <v>-5</v>
      </c>
      <c r="R122" s="22"/>
      <c r="S122" s="80" t="s">
        <v>8</v>
      </c>
      <c r="T122" s="81" t="s">
        <v>6</v>
      </c>
      <c r="U122" s="81">
        <v>17</v>
      </c>
      <c r="V122" s="81">
        <v>6</v>
      </c>
      <c r="W122" s="81">
        <v>2</v>
      </c>
      <c r="X122" s="81">
        <v>2</v>
      </c>
      <c r="Y122" s="81">
        <v>7</v>
      </c>
      <c r="Z122" s="81">
        <v>75</v>
      </c>
      <c r="AA122" s="81">
        <v>79</v>
      </c>
      <c r="AB122" s="81">
        <v>24</v>
      </c>
      <c r="AC122" s="82">
        <v>-4</v>
      </c>
    </row>
    <row r="123" spans="6:29" ht="20.100000000000001" customHeight="1" x14ac:dyDescent="0.25">
      <c r="F123" s="40"/>
      <c r="G123" s="80" t="s">
        <v>10</v>
      </c>
      <c r="H123" s="81" t="s">
        <v>4</v>
      </c>
      <c r="I123" s="81">
        <v>6</v>
      </c>
      <c r="J123" s="81">
        <v>2</v>
      </c>
      <c r="K123" s="81">
        <v>0</v>
      </c>
      <c r="L123" s="81">
        <v>1</v>
      </c>
      <c r="M123" s="81">
        <v>3</v>
      </c>
      <c r="N123" s="81">
        <v>17</v>
      </c>
      <c r="O123" s="81">
        <v>26</v>
      </c>
      <c r="P123" s="81">
        <v>7</v>
      </c>
      <c r="Q123" s="82">
        <v>-9</v>
      </c>
      <c r="R123" s="40"/>
      <c r="S123" s="80" t="s">
        <v>10</v>
      </c>
      <c r="T123" s="81" t="s">
        <v>101</v>
      </c>
      <c r="U123" s="81">
        <v>17</v>
      </c>
      <c r="V123" s="81">
        <v>5</v>
      </c>
      <c r="W123" s="81">
        <v>0</v>
      </c>
      <c r="X123" s="81">
        <v>3</v>
      </c>
      <c r="Y123" s="81">
        <v>9</v>
      </c>
      <c r="Z123" s="81">
        <v>43</v>
      </c>
      <c r="AA123" s="81">
        <v>60</v>
      </c>
      <c r="AB123" s="81">
        <v>18</v>
      </c>
      <c r="AC123" s="82">
        <v>-17</v>
      </c>
    </row>
    <row r="124" spans="6:29" ht="20.100000000000001" customHeight="1" x14ac:dyDescent="0.25">
      <c r="F124" s="22"/>
      <c r="G124" s="80" t="s">
        <v>13</v>
      </c>
      <c r="H124" s="81" t="s">
        <v>102</v>
      </c>
      <c r="I124" s="81">
        <v>6</v>
      </c>
      <c r="J124" s="81">
        <v>1</v>
      </c>
      <c r="K124" s="81">
        <v>1</v>
      </c>
      <c r="L124" s="81">
        <v>1</v>
      </c>
      <c r="M124" s="81">
        <v>3</v>
      </c>
      <c r="N124" s="81">
        <v>22</v>
      </c>
      <c r="O124" s="81">
        <v>28</v>
      </c>
      <c r="P124" s="81">
        <v>6</v>
      </c>
      <c r="Q124" s="82">
        <v>-6</v>
      </c>
      <c r="R124" s="22"/>
      <c r="S124" s="80" t="s">
        <v>13</v>
      </c>
      <c r="T124" s="81" t="s">
        <v>4</v>
      </c>
      <c r="U124" s="81">
        <v>16</v>
      </c>
      <c r="V124" s="81">
        <v>4</v>
      </c>
      <c r="W124" s="81">
        <v>1</v>
      </c>
      <c r="X124" s="81">
        <v>3</v>
      </c>
      <c r="Y124" s="81">
        <v>8</v>
      </c>
      <c r="Z124" s="81">
        <v>43</v>
      </c>
      <c r="AA124" s="81">
        <v>70</v>
      </c>
      <c r="AB124" s="81">
        <v>17</v>
      </c>
      <c r="AC124" s="82">
        <v>-27</v>
      </c>
    </row>
    <row r="125" spans="6:29" ht="20.100000000000001" customHeight="1" x14ac:dyDescent="0.25">
      <c r="F125" s="22"/>
      <c r="G125" s="80" t="s">
        <v>16</v>
      </c>
      <c r="H125" s="81" t="s">
        <v>9</v>
      </c>
      <c r="I125" s="81">
        <v>6</v>
      </c>
      <c r="J125" s="81">
        <v>1</v>
      </c>
      <c r="K125" s="81">
        <v>1</v>
      </c>
      <c r="L125" s="81">
        <v>0</v>
      </c>
      <c r="M125" s="81">
        <v>4</v>
      </c>
      <c r="N125" s="81">
        <v>17</v>
      </c>
      <c r="O125" s="81">
        <v>27</v>
      </c>
      <c r="P125" s="81">
        <v>5</v>
      </c>
      <c r="Q125" s="82">
        <v>-10</v>
      </c>
      <c r="R125" s="22"/>
      <c r="S125" s="80" t="s">
        <v>16</v>
      </c>
      <c r="T125" s="81" t="s">
        <v>102</v>
      </c>
      <c r="U125" s="81">
        <v>18</v>
      </c>
      <c r="V125" s="81">
        <v>3</v>
      </c>
      <c r="W125" s="81">
        <v>3</v>
      </c>
      <c r="X125" s="81">
        <v>1</v>
      </c>
      <c r="Y125" s="81">
        <v>11</v>
      </c>
      <c r="Z125" s="81">
        <v>69</v>
      </c>
      <c r="AA125" s="81">
        <v>92</v>
      </c>
      <c r="AB125" s="81">
        <v>16</v>
      </c>
      <c r="AC125" s="82">
        <v>-23</v>
      </c>
    </row>
    <row r="126" spans="6:29" ht="20.100000000000001" customHeight="1" thickBot="1" x14ac:dyDescent="0.3">
      <c r="F126" s="22"/>
      <c r="G126" s="83" t="s">
        <v>17</v>
      </c>
      <c r="H126" s="84" t="s">
        <v>124</v>
      </c>
      <c r="I126" s="84">
        <v>6</v>
      </c>
      <c r="J126" s="84">
        <v>0</v>
      </c>
      <c r="K126" s="84">
        <v>1</v>
      </c>
      <c r="L126" s="84">
        <v>0</v>
      </c>
      <c r="M126" s="84">
        <v>5</v>
      </c>
      <c r="N126" s="84">
        <v>18</v>
      </c>
      <c r="O126" s="84">
        <v>33</v>
      </c>
      <c r="P126" s="84">
        <v>2</v>
      </c>
      <c r="Q126" s="85">
        <v>-15</v>
      </c>
      <c r="R126" s="22"/>
      <c r="S126" s="83" t="s">
        <v>17</v>
      </c>
      <c r="T126" s="84" t="s">
        <v>124</v>
      </c>
      <c r="U126" s="84">
        <v>16</v>
      </c>
      <c r="V126" s="84">
        <v>4</v>
      </c>
      <c r="W126" s="84">
        <v>1</v>
      </c>
      <c r="X126" s="84">
        <v>0</v>
      </c>
      <c r="Y126" s="84">
        <v>11</v>
      </c>
      <c r="Z126" s="84">
        <v>49</v>
      </c>
      <c r="AA126" s="84">
        <v>66</v>
      </c>
      <c r="AB126" s="84">
        <v>14</v>
      </c>
      <c r="AC126" s="85">
        <v>-17</v>
      </c>
    </row>
    <row r="127" spans="6:29" ht="20.100000000000001" customHeight="1" x14ac:dyDescent="0.25">
      <c r="F127" s="22"/>
      <c r="G127" s="205"/>
      <c r="H127" s="205"/>
      <c r="I127" s="205"/>
      <c r="J127" s="205"/>
      <c r="K127" s="205"/>
      <c r="L127" s="205"/>
      <c r="M127" s="205"/>
      <c r="N127" s="205"/>
      <c r="O127" s="205"/>
      <c r="P127" s="205"/>
      <c r="Q127" s="205"/>
      <c r="R127" s="22"/>
      <c r="S127" s="205"/>
      <c r="T127" s="205"/>
      <c r="U127" s="205"/>
      <c r="V127" s="205"/>
      <c r="W127" s="205"/>
      <c r="X127" s="205"/>
      <c r="Y127" s="205"/>
      <c r="Z127" s="205"/>
      <c r="AA127" s="205"/>
      <c r="AB127" s="205"/>
      <c r="AC127" s="205"/>
    </row>
    <row r="128" spans="6:29" ht="20.100000000000001" customHeight="1" thickBot="1" x14ac:dyDescent="0.3">
      <c r="F128" s="22"/>
      <c r="G128" s="205"/>
      <c r="H128" s="205"/>
      <c r="I128" s="205"/>
      <c r="J128" s="205"/>
      <c r="K128" s="205"/>
      <c r="L128" s="205"/>
      <c r="M128" s="205"/>
      <c r="N128" s="205"/>
      <c r="O128" s="205"/>
      <c r="P128" s="205"/>
      <c r="Q128" s="205"/>
      <c r="R128" s="22"/>
      <c r="S128" s="205"/>
      <c r="T128" s="205"/>
      <c r="U128" s="205"/>
      <c r="V128" s="205"/>
      <c r="W128" s="205"/>
      <c r="X128" s="205"/>
      <c r="Y128" s="205"/>
      <c r="Z128" s="205"/>
      <c r="AA128" s="205"/>
      <c r="AB128" s="205"/>
      <c r="AC128" s="205"/>
    </row>
    <row r="129" spans="6:29" ht="20.100000000000001" customHeight="1" x14ac:dyDescent="0.25">
      <c r="F129" s="22"/>
      <c r="G129" s="499" t="s">
        <v>157</v>
      </c>
      <c r="H129" s="500"/>
      <c r="I129" s="500"/>
      <c r="J129" s="500"/>
      <c r="K129" s="500"/>
      <c r="L129" s="500"/>
      <c r="M129" s="500"/>
      <c r="N129" s="500"/>
      <c r="O129" s="500"/>
      <c r="P129" s="500"/>
      <c r="Q129" s="501"/>
      <c r="R129" s="22"/>
      <c r="S129" s="499" t="s">
        <v>168</v>
      </c>
      <c r="T129" s="500"/>
      <c r="U129" s="500"/>
      <c r="V129" s="500"/>
      <c r="W129" s="500"/>
      <c r="X129" s="500"/>
      <c r="Y129" s="500"/>
      <c r="Z129" s="500"/>
      <c r="AA129" s="500"/>
      <c r="AB129" s="500"/>
      <c r="AC129" s="501"/>
    </row>
    <row r="130" spans="6:29" ht="20.100000000000001" customHeight="1" x14ac:dyDescent="0.25">
      <c r="F130" s="22"/>
      <c r="G130" s="75"/>
      <c r="H130" s="76" t="s">
        <v>196</v>
      </c>
      <c r="I130" s="77" t="s">
        <v>89</v>
      </c>
      <c r="J130" s="78" t="s">
        <v>140</v>
      </c>
      <c r="K130" s="78" t="s">
        <v>141</v>
      </c>
      <c r="L130" s="78" t="s">
        <v>142</v>
      </c>
      <c r="M130" s="78" t="s">
        <v>143</v>
      </c>
      <c r="N130" s="78" t="s">
        <v>144</v>
      </c>
      <c r="O130" s="78" t="s">
        <v>145</v>
      </c>
      <c r="P130" s="78" t="s">
        <v>146</v>
      </c>
      <c r="Q130" s="79" t="s">
        <v>147</v>
      </c>
      <c r="R130" s="22"/>
      <c r="S130" s="75"/>
      <c r="T130" s="76" t="s">
        <v>196</v>
      </c>
      <c r="U130" s="77" t="s">
        <v>89</v>
      </c>
      <c r="V130" s="78" t="s">
        <v>140</v>
      </c>
      <c r="W130" s="78" t="s">
        <v>141</v>
      </c>
      <c r="X130" s="78" t="s">
        <v>142</v>
      </c>
      <c r="Y130" s="78" t="s">
        <v>143</v>
      </c>
      <c r="Z130" s="78" t="s">
        <v>144</v>
      </c>
      <c r="AA130" s="78" t="s">
        <v>145</v>
      </c>
      <c r="AB130" s="78" t="s">
        <v>146</v>
      </c>
      <c r="AC130" s="79" t="s">
        <v>147</v>
      </c>
    </row>
    <row r="131" spans="6:29" ht="20.100000000000001" customHeight="1" x14ac:dyDescent="0.25">
      <c r="F131" s="22"/>
      <c r="G131" s="80" t="s">
        <v>0</v>
      </c>
      <c r="H131" s="81" t="s">
        <v>197</v>
      </c>
      <c r="I131" s="81">
        <v>7</v>
      </c>
      <c r="J131" s="81">
        <v>4</v>
      </c>
      <c r="K131" s="81">
        <v>2</v>
      </c>
      <c r="L131" s="81">
        <v>0</v>
      </c>
      <c r="M131" s="81">
        <v>1</v>
      </c>
      <c r="N131" s="81">
        <v>40</v>
      </c>
      <c r="O131" s="81">
        <v>22</v>
      </c>
      <c r="P131" s="81">
        <v>16</v>
      </c>
      <c r="Q131" s="82">
        <v>18</v>
      </c>
      <c r="R131" s="22"/>
      <c r="S131" s="80" t="s">
        <v>0</v>
      </c>
      <c r="T131" s="81" t="s">
        <v>7</v>
      </c>
      <c r="U131" s="81">
        <v>18</v>
      </c>
      <c r="V131" s="81">
        <v>11</v>
      </c>
      <c r="W131" s="81">
        <v>1</v>
      </c>
      <c r="X131" s="81">
        <v>1</v>
      </c>
      <c r="Y131" s="81">
        <v>5</v>
      </c>
      <c r="Z131" s="81">
        <v>74</v>
      </c>
      <c r="AA131" s="81">
        <v>51</v>
      </c>
      <c r="AB131" s="81">
        <v>36</v>
      </c>
      <c r="AC131" s="82">
        <v>23</v>
      </c>
    </row>
    <row r="132" spans="6:29" ht="20.100000000000001" customHeight="1" x14ac:dyDescent="0.25">
      <c r="F132" s="22"/>
      <c r="G132" s="80" t="s">
        <v>3</v>
      </c>
      <c r="H132" s="81" t="s">
        <v>15</v>
      </c>
      <c r="I132" s="81">
        <v>7</v>
      </c>
      <c r="J132" s="81">
        <v>4</v>
      </c>
      <c r="K132" s="81">
        <v>1</v>
      </c>
      <c r="L132" s="81">
        <v>1</v>
      </c>
      <c r="M132" s="81">
        <v>1</v>
      </c>
      <c r="N132" s="81">
        <v>28</v>
      </c>
      <c r="O132" s="81">
        <v>19</v>
      </c>
      <c r="P132" s="81">
        <v>15</v>
      </c>
      <c r="Q132" s="82">
        <v>9</v>
      </c>
      <c r="R132" s="22"/>
      <c r="S132" s="80" t="s">
        <v>3</v>
      </c>
      <c r="T132" s="81" t="s">
        <v>14</v>
      </c>
      <c r="U132" s="81">
        <v>18</v>
      </c>
      <c r="V132" s="81">
        <v>11</v>
      </c>
      <c r="W132" s="81">
        <v>0</v>
      </c>
      <c r="X132" s="81">
        <v>2</v>
      </c>
      <c r="Y132" s="81">
        <v>5</v>
      </c>
      <c r="Z132" s="81">
        <v>70</v>
      </c>
      <c r="AA132" s="81">
        <v>54</v>
      </c>
      <c r="AB132" s="81">
        <v>35</v>
      </c>
      <c r="AC132" s="82">
        <v>16</v>
      </c>
    </row>
    <row r="133" spans="6:29" ht="20.100000000000001" customHeight="1" x14ac:dyDescent="0.25">
      <c r="F133" s="22"/>
      <c r="G133" s="80" t="s">
        <v>5</v>
      </c>
      <c r="H133" s="81" t="s">
        <v>14</v>
      </c>
      <c r="I133" s="81">
        <v>7</v>
      </c>
      <c r="J133" s="81">
        <v>4</v>
      </c>
      <c r="K133" s="81">
        <v>0</v>
      </c>
      <c r="L133" s="81">
        <v>1</v>
      </c>
      <c r="M133" s="81">
        <v>2</v>
      </c>
      <c r="N133" s="81">
        <v>30</v>
      </c>
      <c r="O133" s="81">
        <v>24</v>
      </c>
      <c r="P133" s="81">
        <v>13</v>
      </c>
      <c r="Q133" s="82">
        <v>6</v>
      </c>
      <c r="R133" s="22"/>
      <c r="S133" s="80" t="s">
        <v>5</v>
      </c>
      <c r="T133" s="81" t="s">
        <v>15</v>
      </c>
      <c r="U133" s="81">
        <v>18</v>
      </c>
      <c r="V133" s="81">
        <v>9</v>
      </c>
      <c r="W133" s="81">
        <v>1</v>
      </c>
      <c r="X133" s="81">
        <v>2</v>
      </c>
      <c r="Y133" s="81">
        <v>6</v>
      </c>
      <c r="Z133" s="81">
        <v>76</v>
      </c>
      <c r="AA133" s="81">
        <v>59</v>
      </c>
      <c r="AB133" s="81">
        <v>31</v>
      </c>
      <c r="AC133" s="82">
        <v>17</v>
      </c>
    </row>
    <row r="134" spans="6:29" ht="20.100000000000001" customHeight="1" x14ac:dyDescent="0.25">
      <c r="F134" s="22"/>
      <c r="G134" s="80" t="s">
        <v>8</v>
      </c>
      <c r="H134" s="81" t="s">
        <v>7</v>
      </c>
      <c r="I134" s="81">
        <v>7</v>
      </c>
      <c r="J134" s="81">
        <v>4</v>
      </c>
      <c r="K134" s="81">
        <v>0</v>
      </c>
      <c r="L134" s="81">
        <v>0</v>
      </c>
      <c r="M134" s="81">
        <v>3</v>
      </c>
      <c r="N134" s="81">
        <v>29</v>
      </c>
      <c r="O134" s="81">
        <v>20</v>
      </c>
      <c r="P134" s="81">
        <v>12</v>
      </c>
      <c r="Q134" s="82">
        <v>9</v>
      </c>
      <c r="R134" s="22"/>
      <c r="S134" s="80" t="s">
        <v>8</v>
      </c>
      <c r="T134" s="81" t="s">
        <v>11</v>
      </c>
      <c r="U134" s="81">
        <v>17</v>
      </c>
      <c r="V134" s="81">
        <v>7</v>
      </c>
      <c r="W134" s="81">
        <v>2</v>
      </c>
      <c r="X134" s="81">
        <v>1</v>
      </c>
      <c r="Y134" s="81">
        <v>7</v>
      </c>
      <c r="Z134" s="81">
        <v>65</v>
      </c>
      <c r="AA134" s="81">
        <v>58</v>
      </c>
      <c r="AB134" s="81">
        <v>26</v>
      </c>
      <c r="AC134" s="82">
        <v>7</v>
      </c>
    </row>
    <row r="135" spans="6:29" ht="20.100000000000001" customHeight="1" x14ac:dyDescent="0.25">
      <c r="F135" s="40"/>
      <c r="G135" s="80" t="s">
        <v>10</v>
      </c>
      <c r="H135" s="81" t="s">
        <v>11</v>
      </c>
      <c r="I135" s="81">
        <v>7</v>
      </c>
      <c r="J135" s="81">
        <v>3</v>
      </c>
      <c r="K135" s="81">
        <v>1</v>
      </c>
      <c r="L135" s="81">
        <v>1</v>
      </c>
      <c r="M135" s="81">
        <v>2</v>
      </c>
      <c r="N135" s="81">
        <v>22</v>
      </c>
      <c r="O135" s="81">
        <v>17</v>
      </c>
      <c r="P135" s="81">
        <v>12</v>
      </c>
      <c r="Q135" s="82">
        <v>5</v>
      </c>
      <c r="R135" s="40"/>
      <c r="S135" s="80" t="s">
        <v>10</v>
      </c>
      <c r="T135" s="81" t="s">
        <v>197</v>
      </c>
      <c r="U135" s="81">
        <v>18</v>
      </c>
      <c r="V135" s="81">
        <v>7</v>
      </c>
      <c r="W135" s="81">
        <v>2</v>
      </c>
      <c r="X135" s="81">
        <v>1</v>
      </c>
      <c r="Y135" s="81">
        <v>8</v>
      </c>
      <c r="Z135" s="81">
        <v>77</v>
      </c>
      <c r="AA135" s="81">
        <v>73</v>
      </c>
      <c r="AB135" s="81">
        <v>26</v>
      </c>
      <c r="AC135" s="82">
        <v>4</v>
      </c>
    </row>
    <row r="136" spans="6:29" ht="20.100000000000001" customHeight="1" x14ac:dyDescent="0.25">
      <c r="F136" s="22"/>
      <c r="G136" s="80" t="s">
        <v>13</v>
      </c>
      <c r="H136" s="81" t="s">
        <v>204</v>
      </c>
      <c r="I136" s="81">
        <v>7</v>
      </c>
      <c r="J136" s="81">
        <v>4</v>
      </c>
      <c r="K136" s="81">
        <v>0</v>
      </c>
      <c r="L136" s="81">
        <v>0</v>
      </c>
      <c r="M136" s="81">
        <v>3</v>
      </c>
      <c r="N136" s="81">
        <v>24</v>
      </c>
      <c r="O136" s="81">
        <v>27</v>
      </c>
      <c r="P136" s="81">
        <v>12</v>
      </c>
      <c r="Q136" s="82">
        <v>-3</v>
      </c>
      <c r="R136" s="22"/>
      <c r="S136" s="80" t="s">
        <v>13</v>
      </c>
      <c r="T136" s="81" t="s">
        <v>2</v>
      </c>
      <c r="U136" s="81">
        <v>18</v>
      </c>
      <c r="V136" s="81">
        <v>6</v>
      </c>
      <c r="W136" s="81">
        <v>4</v>
      </c>
      <c r="X136" s="81">
        <v>0</v>
      </c>
      <c r="Y136" s="81">
        <v>8</v>
      </c>
      <c r="Z136" s="81">
        <v>60</v>
      </c>
      <c r="AA136" s="81">
        <v>62</v>
      </c>
      <c r="AB136" s="81">
        <v>26</v>
      </c>
      <c r="AC136" s="82">
        <v>-2</v>
      </c>
    </row>
    <row r="137" spans="6:29" ht="20.100000000000001" customHeight="1" x14ac:dyDescent="0.25">
      <c r="F137" s="22"/>
      <c r="G137" s="80" t="s">
        <v>16</v>
      </c>
      <c r="H137" s="81" t="s">
        <v>2</v>
      </c>
      <c r="I137" s="81">
        <v>7</v>
      </c>
      <c r="J137" s="81">
        <v>1</v>
      </c>
      <c r="K137" s="81">
        <v>2</v>
      </c>
      <c r="L137" s="81">
        <v>0</v>
      </c>
      <c r="M137" s="81">
        <v>4</v>
      </c>
      <c r="N137" s="81">
        <v>18</v>
      </c>
      <c r="O137" s="81">
        <v>29</v>
      </c>
      <c r="P137" s="81">
        <v>7</v>
      </c>
      <c r="Q137" s="82">
        <v>-11</v>
      </c>
      <c r="R137" s="22"/>
      <c r="S137" s="80" t="s">
        <v>16</v>
      </c>
      <c r="T137" s="81" t="s">
        <v>135</v>
      </c>
      <c r="U137" s="81">
        <v>18</v>
      </c>
      <c r="V137" s="81">
        <v>6</v>
      </c>
      <c r="W137" s="81">
        <v>2</v>
      </c>
      <c r="X137" s="81">
        <v>4</v>
      </c>
      <c r="Y137" s="81">
        <v>6</v>
      </c>
      <c r="Z137" s="81">
        <v>69</v>
      </c>
      <c r="AA137" s="81">
        <v>73</v>
      </c>
      <c r="AB137" s="81">
        <v>26</v>
      </c>
      <c r="AC137" s="82">
        <v>-4</v>
      </c>
    </row>
    <row r="138" spans="6:29" ht="21" customHeight="1" x14ac:dyDescent="0.25">
      <c r="F138" s="22"/>
      <c r="G138" s="80" t="s">
        <v>17</v>
      </c>
      <c r="H138" s="81" t="s">
        <v>135</v>
      </c>
      <c r="I138" s="81">
        <v>7</v>
      </c>
      <c r="J138" s="81">
        <v>1</v>
      </c>
      <c r="K138" s="81">
        <v>0</v>
      </c>
      <c r="L138" s="81">
        <v>3</v>
      </c>
      <c r="M138" s="81">
        <v>3</v>
      </c>
      <c r="N138" s="81">
        <v>23</v>
      </c>
      <c r="O138" s="81">
        <v>33</v>
      </c>
      <c r="P138" s="81">
        <v>6</v>
      </c>
      <c r="Q138" s="82">
        <v>-10</v>
      </c>
      <c r="R138" s="22"/>
      <c r="S138" s="80" t="s">
        <v>17</v>
      </c>
      <c r="T138" s="81" t="s">
        <v>204</v>
      </c>
      <c r="U138" s="81">
        <v>17</v>
      </c>
      <c r="V138" s="81">
        <v>7</v>
      </c>
      <c r="W138" s="81">
        <v>2</v>
      </c>
      <c r="X138" s="81">
        <v>1</v>
      </c>
      <c r="Y138" s="81">
        <v>7</v>
      </c>
      <c r="Z138" s="81">
        <v>52</v>
      </c>
      <c r="AA138" s="81">
        <v>62</v>
      </c>
      <c r="AB138" s="81">
        <v>26</v>
      </c>
      <c r="AC138" s="82">
        <v>-10</v>
      </c>
    </row>
    <row r="139" spans="6:29" ht="20.100000000000001" customHeight="1" x14ac:dyDescent="0.25">
      <c r="F139" s="22"/>
      <c r="G139" s="75"/>
      <c r="H139" s="76" t="s">
        <v>139</v>
      </c>
      <c r="I139" s="77" t="s">
        <v>89</v>
      </c>
      <c r="J139" s="78" t="s">
        <v>140</v>
      </c>
      <c r="K139" s="78" t="s">
        <v>141</v>
      </c>
      <c r="L139" s="78" t="s">
        <v>142</v>
      </c>
      <c r="M139" s="78" t="s">
        <v>143</v>
      </c>
      <c r="N139" s="78" t="s">
        <v>144</v>
      </c>
      <c r="O139" s="78" t="s">
        <v>145</v>
      </c>
      <c r="P139" s="78" t="s">
        <v>146</v>
      </c>
      <c r="Q139" s="79" t="s">
        <v>147</v>
      </c>
      <c r="R139" s="22"/>
      <c r="S139" s="75"/>
      <c r="T139" s="76" t="s">
        <v>139</v>
      </c>
      <c r="U139" s="77" t="s">
        <v>89</v>
      </c>
      <c r="V139" s="78" t="s">
        <v>140</v>
      </c>
      <c r="W139" s="78" t="s">
        <v>141</v>
      </c>
      <c r="X139" s="78" t="s">
        <v>142</v>
      </c>
      <c r="Y139" s="78" t="s">
        <v>143</v>
      </c>
      <c r="Z139" s="78" t="s">
        <v>144</v>
      </c>
      <c r="AA139" s="78" t="s">
        <v>145</v>
      </c>
      <c r="AB139" s="78" t="s">
        <v>146</v>
      </c>
      <c r="AC139" s="79" t="s">
        <v>147</v>
      </c>
    </row>
    <row r="140" spans="6:29" ht="20.100000000000001" customHeight="1" x14ac:dyDescent="0.25">
      <c r="F140" s="22"/>
      <c r="G140" s="80" t="s">
        <v>0</v>
      </c>
      <c r="H140" s="81" t="s">
        <v>12</v>
      </c>
      <c r="I140" s="81">
        <v>7</v>
      </c>
      <c r="J140" s="81">
        <v>5</v>
      </c>
      <c r="K140" s="81">
        <v>1</v>
      </c>
      <c r="L140" s="81">
        <v>0</v>
      </c>
      <c r="M140" s="81">
        <v>1</v>
      </c>
      <c r="N140" s="81">
        <v>44</v>
      </c>
      <c r="O140" s="81">
        <v>28</v>
      </c>
      <c r="P140" s="81">
        <v>17</v>
      </c>
      <c r="Q140" s="82">
        <v>16</v>
      </c>
      <c r="R140" s="22"/>
      <c r="S140" s="80" t="s">
        <v>0</v>
      </c>
      <c r="T140" s="81" t="s">
        <v>12</v>
      </c>
      <c r="U140" s="81">
        <v>18</v>
      </c>
      <c r="V140" s="81">
        <v>12</v>
      </c>
      <c r="W140" s="81">
        <v>3</v>
      </c>
      <c r="X140" s="81">
        <v>1</v>
      </c>
      <c r="Y140" s="81">
        <v>2</v>
      </c>
      <c r="Z140" s="81">
        <v>96</v>
      </c>
      <c r="AA140" s="81">
        <v>65</v>
      </c>
      <c r="AB140" s="81">
        <v>43</v>
      </c>
      <c r="AC140" s="82">
        <v>31</v>
      </c>
    </row>
    <row r="141" spans="6:29" ht="20.100000000000001" customHeight="1" x14ac:dyDescent="0.25">
      <c r="F141" s="22"/>
      <c r="G141" s="80" t="s">
        <v>3</v>
      </c>
      <c r="H141" s="81" t="s">
        <v>136</v>
      </c>
      <c r="I141" s="81">
        <v>7</v>
      </c>
      <c r="J141" s="81">
        <v>4</v>
      </c>
      <c r="K141" s="81">
        <v>0</v>
      </c>
      <c r="L141" s="81">
        <v>1</v>
      </c>
      <c r="M141" s="81">
        <v>2</v>
      </c>
      <c r="N141" s="81">
        <v>26</v>
      </c>
      <c r="O141" s="81">
        <v>17</v>
      </c>
      <c r="P141" s="81">
        <v>13</v>
      </c>
      <c r="Q141" s="82">
        <v>9</v>
      </c>
      <c r="R141" s="22"/>
      <c r="S141" s="80" t="s">
        <v>3</v>
      </c>
      <c r="T141" s="81" t="s">
        <v>136</v>
      </c>
      <c r="U141" s="81">
        <v>17</v>
      </c>
      <c r="V141" s="81">
        <v>9</v>
      </c>
      <c r="W141" s="81">
        <v>0</v>
      </c>
      <c r="X141" s="81">
        <v>2</v>
      </c>
      <c r="Y141" s="81">
        <v>6</v>
      </c>
      <c r="Z141" s="81">
        <v>63</v>
      </c>
      <c r="AA141" s="81">
        <v>54</v>
      </c>
      <c r="AB141" s="81">
        <v>29</v>
      </c>
      <c r="AC141" s="82">
        <v>9</v>
      </c>
    </row>
    <row r="142" spans="6:29" ht="20.100000000000001" customHeight="1" x14ac:dyDescent="0.25">
      <c r="F142" s="22"/>
      <c r="G142" s="80" t="s">
        <v>5</v>
      </c>
      <c r="H142" s="81" t="s">
        <v>101</v>
      </c>
      <c r="I142" s="81">
        <v>7</v>
      </c>
      <c r="J142" s="81">
        <v>3</v>
      </c>
      <c r="K142" s="81">
        <v>0</v>
      </c>
      <c r="L142" s="81">
        <v>2</v>
      </c>
      <c r="M142" s="81">
        <v>2</v>
      </c>
      <c r="N142" s="81">
        <v>20</v>
      </c>
      <c r="O142" s="81">
        <v>23</v>
      </c>
      <c r="P142" s="81">
        <v>11</v>
      </c>
      <c r="Q142" s="82">
        <v>-3</v>
      </c>
      <c r="R142" s="22"/>
      <c r="S142" s="80" t="s">
        <v>5</v>
      </c>
      <c r="T142" s="81" t="s">
        <v>6</v>
      </c>
      <c r="U142" s="81">
        <v>18</v>
      </c>
      <c r="V142" s="81">
        <v>7</v>
      </c>
      <c r="W142" s="81">
        <v>2</v>
      </c>
      <c r="X142" s="81">
        <v>2</v>
      </c>
      <c r="Y142" s="81">
        <v>7</v>
      </c>
      <c r="Z142" s="81">
        <v>80</v>
      </c>
      <c r="AA142" s="81">
        <v>83</v>
      </c>
      <c r="AB142" s="81">
        <v>27</v>
      </c>
      <c r="AC142" s="82">
        <v>-3</v>
      </c>
    </row>
    <row r="143" spans="6:29" ht="20.100000000000001" customHeight="1" x14ac:dyDescent="0.25">
      <c r="F143" s="22"/>
      <c r="G143" s="80" t="s">
        <v>8</v>
      </c>
      <c r="H143" s="81" t="s">
        <v>9</v>
      </c>
      <c r="I143" s="81">
        <v>7</v>
      </c>
      <c r="J143" s="81">
        <v>2</v>
      </c>
      <c r="K143" s="81">
        <v>1</v>
      </c>
      <c r="L143" s="81">
        <v>0</v>
      </c>
      <c r="M143" s="81">
        <v>4</v>
      </c>
      <c r="N143" s="81">
        <v>24</v>
      </c>
      <c r="O143" s="81">
        <v>29</v>
      </c>
      <c r="P143" s="81">
        <v>8</v>
      </c>
      <c r="Q143" s="82">
        <v>-5</v>
      </c>
      <c r="R143" s="22"/>
      <c r="S143" s="80" t="s">
        <v>8</v>
      </c>
      <c r="T143" s="81" t="s">
        <v>9</v>
      </c>
      <c r="U143" s="81">
        <v>18</v>
      </c>
      <c r="V143" s="81">
        <v>7</v>
      </c>
      <c r="W143" s="81">
        <v>1</v>
      </c>
      <c r="X143" s="81">
        <v>1</v>
      </c>
      <c r="Y143" s="81">
        <v>9</v>
      </c>
      <c r="Z143" s="81">
        <v>64</v>
      </c>
      <c r="AA143" s="81">
        <v>68</v>
      </c>
      <c r="AB143" s="81">
        <v>24</v>
      </c>
      <c r="AC143" s="82">
        <v>-4</v>
      </c>
    </row>
    <row r="144" spans="6:29" ht="20.100000000000001" customHeight="1" x14ac:dyDescent="0.25">
      <c r="F144" s="40"/>
      <c r="G144" s="80" t="s">
        <v>10</v>
      </c>
      <c r="H144" s="81" t="s">
        <v>6</v>
      </c>
      <c r="I144" s="81">
        <v>7</v>
      </c>
      <c r="J144" s="81">
        <v>1</v>
      </c>
      <c r="K144" s="81">
        <v>2</v>
      </c>
      <c r="L144" s="81">
        <v>1</v>
      </c>
      <c r="M144" s="81">
        <v>3</v>
      </c>
      <c r="N144" s="81">
        <v>31</v>
      </c>
      <c r="O144" s="81">
        <v>37</v>
      </c>
      <c r="P144" s="81">
        <v>8</v>
      </c>
      <c r="Q144" s="82">
        <v>-6</v>
      </c>
      <c r="R144" s="40"/>
      <c r="S144" s="80" t="s">
        <v>10</v>
      </c>
      <c r="T144" s="81" t="s">
        <v>101</v>
      </c>
      <c r="U144" s="81">
        <v>18</v>
      </c>
      <c r="V144" s="81">
        <v>5</v>
      </c>
      <c r="W144" s="81">
        <v>1</v>
      </c>
      <c r="X144" s="81">
        <v>3</v>
      </c>
      <c r="Y144" s="81">
        <v>9</v>
      </c>
      <c r="Z144" s="81">
        <v>46</v>
      </c>
      <c r="AA144" s="81">
        <v>62</v>
      </c>
      <c r="AB144" s="81">
        <v>20</v>
      </c>
      <c r="AC144" s="82">
        <v>-16</v>
      </c>
    </row>
    <row r="145" spans="6:29" ht="20.100000000000001" customHeight="1" x14ac:dyDescent="0.25">
      <c r="F145" s="22"/>
      <c r="G145" s="80" t="s">
        <v>13</v>
      </c>
      <c r="H145" s="81" t="s">
        <v>4</v>
      </c>
      <c r="I145" s="81">
        <v>7</v>
      </c>
      <c r="J145" s="81">
        <v>2</v>
      </c>
      <c r="K145" s="81">
        <v>0</v>
      </c>
      <c r="L145" s="81">
        <v>1</v>
      </c>
      <c r="M145" s="81">
        <v>4</v>
      </c>
      <c r="N145" s="81">
        <v>19</v>
      </c>
      <c r="O145" s="81">
        <v>32</v>
      </c>
      <c r="P145" s="81">
        <v>7</v>
      </c>
      <c r="Q145" s="82">
        <v>-13</v>
      </c>
      <c r="R145" s="22"/>
      <c r="S145" s="80" t="s">
        <v>13</v>
      </c>
      <c r="T145" s="81" t="s">
        <v>102</v>
      </c>
      <c r="U145" s="81">
        <v>19</v>
      </c>
      <c r="V145" s="81">
        <v>4</v>
      </c>
      <c r="W145" s="81">
        <v>3</v>
      </c>
      <c r="X145" s="81">
        <v>1</v>
      </c>
      <c r="Y145" s="81">
        <v>11</v>
      </c>
      <c r="Z145" s="81">
        <v>74</v>
      </c>
      <c r="AA145" s="81">
        <v>94</v>
      </c>
      <c r="AB145" s="81">
        <v>19</v>
      </c>
      <c r="AC145" s="82">
        <v>-20</v>
      </c>
    </row>
    <row r="146" spans="6:29" ht="20.100000000000001" customHeight="1" x14ac:dyDescent="0.25">
      <c r="F146" s="22"/>
      <c r="G146" s="80" t="s">
        <v>16</v>
      </c>
      <c r="H146" s="81" t="s">
        <v>102</v>
      </c>
      <c r="I146" s="81">
        <v>7</v>
      </c>
      <c r="J146" s="81">
        <v>1</v>
      </c>
      <c r="K146" s="81">
        <v>1</v>
      </c>
      <c r="L146" s="81">
        <v>1</v>
      </c>
      <c r="M146" s="81">
        <v>4</v>
      </c>
      <c r="N146" s="81">
        <v>24</v>
      </c>
      <c r="O146" s="81">
        <v>31</v>
      </c>
      <c r="P146" s="81">
        <v>6</v>
      </c>
      <c r="Q146" s="82">
        <v>-7</v>
      </c>
      <c r="R146" s="22"/>
      <c r="S146" s="80" t="s">
        <v>16</v>
      </c>
      <c r="T146" s="81" t="s">
        <v>4</v>
      </c>
      <c r="U146" s="81">
        <v>17</v>
      </c>
      <c r="V146" s="81">
        <v>4</v>
      </c>
      <c r="W146" s="81">
        <v>1</v>
      </c>
      <c r="X146" s="81">
        <v>4</v>
      </c>
      <c r="Y146" s="81">
        <v>8</v>
      </c>
      <c r="Z146" s="81">
        <v>46</v>
      </c>
      <c r="AA146" s="81">
        <v>74</v>
      </c>
      <c r="AB146" s="81">
        <v>18</v>
      </c>
      <c r="AC146" s="82">
        <v>-28</v>
      </c>
    </row>
    <row r="147" spans="6:29" ht="20.100000000000001" customHeight="1" thickBot="1" x14ac:dyDescent="0.3">
      <c r="F147" s="22"/>
      <c r="G147" s="83" t="s">
        <v>17</v>
      </c>
      <c r="H147" s="84" t="s">
        <v>124</v>
      </c>
      <c r="I147" s="84">
        <v>7</v>
      </c>
      <c r="J147" s="84">
        <v>1</v>
      </c>
      <c r="K147" s="84">
        <v>1</v>
      </c>
      <c r="L147" s="84">
        <v>0</v>
      </c>
      <c r="M147" s="84">
        <v>5</v>
      </c>
      <c r="N147" s="84">
        <v>21</v>
      </c>
      <c r="O147" s="84">
        <v>35</v>
      </c>
      <c r="P147" s="84">
        <v>5</v>
      </c>
      <c r="Q147" s="85">
        <v>-14</v>
      </c>
      <c r="R147" s="22"/>
      <c r="S147" s="83" t="s">
        <v>17</v>
      </c>
      <c r="T147" s="84" t="s">
        <v>124</v>
      </c>
      <c r="U147" s="84">
        <v>17</v>
      </c>
      <c r="V147" s="84">
        <v>4</v>
      </c>
      <c r="W147" s="84">
        <v>1</v>
      </c>
      <c r="X147" s="84">
        <v>0</v>
      </c>
      <c r="Y147" s="84">
        <v>12</v>
      </c>
      <c r="Z147" s="84">
        <v>51</v>
      </c>
      <c r="AA147" s="84">
        <v>71</v>
      </c>
      <c r="AB147" s="84">
        <v>14</v>
      </c>
      <c r="AC147" s="85">
        <v>-20</v>
      </c>
    </row>
    <row r="148" spans="6:29" ht="20.100000000000001" customHeight="1" x14ac:dyDescent="0.25">
      <c r="F148" s="22"/>
      <c r="G148" s="205"/>
      <c r="H148" s="205"/>
      <c r="I148" s="205"/>
      <c r="J148" s="205"/>
      <c r="K148" s="205"/>
      <c r="L148" s="205"/>
      <c r="M148" s="205"/>
      <c r="N148" s="205"/>
      <c r="O148" s="205"/>
      <c r="P148" s="205"/>
      <c r="Q148" s="205"/>
      <c r="R148" s="22"/>
      <c r="S148" s="205"/>
      <c r="T148" s="205"/>
      <c r="U148" s="205"/>
      <c r="V148" s="205"/>
      <c r="W148" s="205"/>
      <c r="X148" s="205"/>
      <c r="Y148" s="205"/>
      <c r="Z148" s="205"/>
      <c r="AA148" s="205"/>
      <c r="AB148" s="205"/>
      <c r="AC148" s="205"/>
    </row>
    <row r="149" spans="6:29" ht="20.100000000000001" customHeight="1" thickBot="1" x14ac:dyDescent="0.3">
      <c r="F149" s="22"/>
      <c r="G149" s="205"/>
      <c r="H149" s="205"/>
      <c r="I149" s="205"/>
      <c r="J149" s="205"/>
      <c r="K149" s="205"/>
      <c r="L149" s="205"/>
      <c r="M149" s="205"/>
      <c r="N149" s="205"/>
      <c r="O149" s="205"/>
      <c r="P149" s="205"/>
      <c r="Q149" s="205"/>
      <c r="R149" s="22"/>
      <c r="S149" s="205"/>
      <c r="T149" s="205"/>
      <c r="U149" s="205"/>
      <c r="V149" s="205"/>
      <c r="W149" s="205"/>
      <c r="X149" s="205"/>
      <c r="Y149" s="205"/>
      <c r="Z149" s="205"/>
      <c r="AA149" s="205"/>
      <c r="AB149" s="205"/>
      <c r="AC149" s="205"/>
    </row>
    <row r="150" spans="6:29" ht="20.100000000000001" customHeight="1" x14ac:dyDescent="0.25">
      <c r="F150" s="22"/>
      <c r="G150" s="499" t="s">
        <v>158</v>
      </c>
      <c r="H150" s="500"/>
      <c r="I150" s="500"/>
      <c r="J150" s="500"/>
      <c r="K150" s="500"/>
      <c r="L150" s="500"/>
      <c r="M150" s="500"/>
      <c r="N150" s="500"/>
      <c r="O150" s="500"/>
      <c r="P150" s="500"/>
      <c r="Q150" s="501"/>
      <c r="R150" s="22"/>
      <c r="S150" s="499" t="s">
        <v>169</v>
      </c>
      <c r="T150" s="500"/>
      <c r="U150" s="500"/>
      <c r="V150" s="500"/>
      <c r="W150" s="500"/>
      <c r="X150" s="500"/>
      <c r="Y150" s="500"/>
      <c r="Z150" s="500"/>
      <c r="AA150" s="500"/>
      <c r="AB150" s="500"/>
      <c r="AC150" s="501"/>
    </row>
    <row r="151" spans="6:29" ht="20.100000000000001" customHeight="1" x14ac:dyDescent="0.25">
      <c r="F151" s="22"/>
      <c r="G151" s="75"/>
      <c r="H151" s="76" t="s">
        <v>196</v>
      </c>
      <c r="I151" s="77" t="s">
        <v>89</v>
      </c>
      <c r="J151" s="78" t="s">
        <v>140</v>
      </c>
      <c r="K151" s="78" t="s">
        <v>141</v>
      </c>
      <c r="L151" s="78" t="s">
        <v>142</v>
      </c>
      <c r="M151" s="78" t="s">
        <v>143</v>
      </c>
      <c r="N151" s="78" t="s">
        <v>144</v>
      </c>
      <c r="O151" s="78" t="s">
        <v>145</v>
      </c>
      <c r="P151" s="78" t="s">
        <v>146</v>
      </c>
      <c r="Q151" s="79" t="s">
        <v>147</v>
      </c>
      <c r="R151" s="22"/>
      <c r="S151" s="75"/>
      <c r="T151" s="76" t="s">
        <v>196</v>
      </c>
      <c r="U151" s="77" t="s">
        <v>89</v>
      </c>
      <c r="V151" s="78" t="s">
        <v>140</v>
      </c>
      <c r="W151" s="78" t="s">
        <v>141</v>
      </c>
      <c r="X151" s="78" t="s">
        <v>142</v>
      </c>
      <c r="Y151" s="78" t="s">
        <v>143</v>
      </c>
      <c r="Z151" s="78" t="s">
        <v>144</v>
      </c>
      <c r="AA151" s="78" t="s">
        <v>145</v>
      </c>
      <c r="AB151" s="78" t="s">
        <v>146</v>
      </c>
      <c r="AC151" s="79" t="s">
        <v>147</v>
      </c>
    </row>
    <row r="152" spans="6:29" ht="20.100000000000001" customHeight="1" x14ac:dyDescent="0.25">
      <c r="F152" s="22"/>
      <c r="G152" s="80" t="s">
        <v>0</v>
      </c>
      <c r="H152" s="81" t="s">
        <v>197</v>
      </c>
      <c r="I152" s="81">
        <v>8</v>
      </c>
      <c r="J152" s="81">
        <v>4</v>
      </c>
      <c r="K152" s="81">
        <v>2</v>
      </c>
      <c r="L152" s="81">
        <v>1</v>
      </c>
      <c r="M152" s="81">
        <v>1</v>
      </c>
      <c r="N152" s="81">
        <v>42</v>
      </c>
      <c r="O152" s="81">
        <v>25</v>
      </c>
      <c r="P152" s="81">
        <v>17</v>
      </c>
      <c r="Q152" s="82">
        <v>17</v>
      </c>
      <c r="R152" s="22"/>
      <c r="S152" s="80" t="s">
        <v>0</v>
      </c>
      <c r="T152" s="81" t="s">
        <v>7</v>
      </c>
      <c r="U152" s="81">
        <v>20</v>
      </c>
      <c r="V152" s="81">
        <v>13</v>
      </c>
      <c r="W152" s="81">
        <v>1</v>
      </c>
      <c r="X152" s="81">
        <v>1</v>
      </c>
      <c r="Y152" s="81">
        <v>5</v>
      </c>
      <c r="Z152" s="81">
        <v>85</v>
      </c>
      <c r="AA152" s="81">
        <v>55</v>
      </c>
      <c r="AB152" s="81">
        <v>42</v>
      </c>
      <c r="AC152" s="82">
        <v>30</v>
      </c>
    </row>
    <row r="153" spans="6:29" ht="20.100000000000001" customHeight="1" x14ac:dyDescent="0.25">
      <c r="F153" s="22"/>
      <c r="G153" s="80" t="s">
        <v>3</v>
      </c>
      <c r="H153" s="81" t="s">
        <v>14</v>
      </c>
      <c r="I153" s="81">
        <v>8</v>
      </c>
      <c r="J153" s="81">
        <v>5</v>
      </c>
      <c r="K153" s="81">
        <v>0</v>
      </c>
      <c r="L153" s="81">
        <v>1</v>
      </c>
      <c r="M153" s="81">
        <v>2</v>
      </c>
      <c r="N153" s="81">
        <v>33</v>
      </c>
      <c r="O153" s="81">
        <v>24</v>
      </c>
      <c r="P153" s="81">
        <v>16</v>
      </c>
      <c r="Q153" s="82">
        <v>9</v>
      </c>
      <c r="R153" s="22"/>
      <c r="S153" s="80" t="s">
        <v>3</v>
      </c>
      <c r="T153" s="81" t="s">
        <v>14</v>
      </c>
      <c r="U153" s="81">
        <v>19</v>
      </c>
      <c r="V153" s="81">
        <v>12</v>
      </c>
      <c r="W153" s="81">
        <v>0</v>
      </c>
      <c r="X153" s="81">
        <v>2</v>
      </c>
      <c r="Y153" s="81">
        <v>5</v>
      </c>
      <c r="Z153" s="81">
        <v>74</v>
      </c>
      <c r="AA153" s="81">
        <v>56</v>
      </c>
      <c r="AB153" s="81">
        <v>38</v>
      </c>
      <c r="AC153" s="82">
        <v>18</v>
      </c>
    </row>
    <row r="154" spans="6:29" ht="20.100000000000001" customHeight="1" x14ac:dyDescent="0.25">
      <c r="F154" s="22"/>
      <c r="G154" s="80" t="s">
        <v>5</v>
      </c>
      <c r="H154" s="81" t="s">
        <v>7</v>
      </c>
      <c r="I154" s="81">
        <v>8</v>
      </c>
      <c r="J154" s="81">
        <v>5</v>
      </c>
      <c r="K154" s="81">
        <v>0</v>
      </c>
      <c r="L154" s="81">
        <v>0</v>
      </c>
      <c r="M154" s="81">
        <v>3</v>
      </c>
      <c r="N154" s="81">
        <v>33</v>
      </c>
      <c r="O154" s="81">
        <v>22</v>
      </c>
      <c r="P154" s="81">
        <v>15</v>
      </c>
      <c r="Q154" s="82">
        <v>11</v>
      </c>
      <c r="R154" s="22"/>
      <c r="S154" s="80" t="s">
        <v>5</v>
      </c>
      <c r="T154" s="81" t="s">
        <v>15</v>
      </c>
      <c r="U154" s="81">
        <v>19</v>
      </c>
      <c r="V154" s="81">
        <v>9</v>
      </c>
      <c r="W154" s="81">
        <v>1</v>
      </c>
      <c r="X154" s="81">
        <v>2</v>
      </c>
      <c r="Y154" s="81">
        <v>7</v>
      </c>
      <c r="Z154" s="81">
        <v>81</v>
      </c>
      <c r="AA154" s="81">
        <v>65</v>
      </c>
      <c r="AB154" s="81">
        <v>31</v>
      </c>
      <c r="AC154" s="82">
        <v>16</v>
      </c>
    </row>
    <row r="155" spans="6:29" ht="20.100000000000001" customHeight="1" x14ac:dyDescent="0.25">
      <c r="F155" s="22"/>
      <c r="G155" s="80" t="s">
        <v>8</v>
      </c>
      <c r="H155" s="81" t="s">
        <v>11</v>
      </c>
      <c r="I155" s="81">
        <v>8</v>
      </c>
      <c r="J155" s="81">
        <v>4</v>
      </c>
      <c r="K155" s="81">
        <v>1</v>
      </c>
      <c r="L155" s="81">
        <v>1</v>
      </c>
      <c r="M155" s="81">
        <v>2</v>
      </c>
      <c r="N155" s="81">
        <v>27</v>
      </c>
      <c r="O155" s="81">
        <v>17</v>
      </c>
      <c r="P155" s="81">
        <v>15</v>
      </c>
      <c r="Q155" s="82">
        <v>10</v>
      </c>
      <c r="R155" s="22"/>
      <c r="S155" s="80" t="s">
        <v>8</v>
      </c>
      <c r="T155" s="81" t="s">
        <v>2</v>
      </c>
      <c r="U155" s="81">
        <v>19</v>
      </c>
      <c r="V155" s="81">
        <v>7</v>
      </c>
      <c r="W155" s="81">
        <v>4</v>
      </c>
      <c r="X155" s="81">
        <v>0</v>
      </c>
      <c r="Y155" s="81">
        <v>8</v>
      </c>
      <c r="Z155" s="81">
        <v>64</v>
      </c>
      <c r="AA155" s="81">
        <v>63</v>
      </c>
      <c r="AB155" s="81">
        <v>29</v>
      </c>
      <c r="AC155" s="82">
        <v>1</v>
      </c>
    </row>
    <row r="156" spans="6:29" ht="20.100000000000001" customHeight="1" x14ac:dyDescent="0.25">
      <c r="F156" s="40"/>
      <c r="G156" s="80" t="s">
        <v>10</v>
      </c>
      <c r="H156" s="81" t="s">
        <v>15</v>
      </c>
      <c r="I156" s="81">
        <v>8</v>
      </c>
      <c r="J156" s="81">
        <v>4</v>
      </c>
      <c r="K156" s="81">
        <v>1</v>
      </c>
      <c r="L156" s="81">
        <v>1</v>
      </c>
      <c r="M156" s="81">
        <v>2</v>
      </c>
      <c r="N156" s="81">
        <v>28</v>
      </c>
      <c r="O156" s="81">
        <v>22</v>
      </c>
      <c r="P156" s="81">
        <v>15</v>
      </c>
      <c r="Q156" s="82">
        <v>6</v>
      </c>
      <c r="R156" s="40"/>
      <c r="S156" s="80" t="s">
        <v>10</v>
      </c>
      <c r="T156" s="81" t="s">
        <v>11</v>
      </c>
      <c r="U156" s="81">
        <v>18</v>
      </c>
      <c r="V156" s="81">
        <v>7</v>
      </c>
      <c r="W156" s="81">
        <v>3</v>
      </c>
      <c r="X156" s="81">
        <v>1</v>
      </c>
      <c r="Y156" s="81">
        <v>7</v>
      </c>
      <c r="Z156" s="81">
        <v>70</v>
      </c>
      <c r="AA156" s="81">
        <v>62</v>
      </c>
      <c r="AB156" s="81">
        <v>28</v>
      </c>
      <c r="AC156" s="82">
        <v>8</v>
      </c>
    </row>
    <row r="157" spans="6:29" ht="20.100000000000001" customHeight="1" x14ac:dyDescent="0.25">
      <c r="F157" s="22"/>
      <c r="G157" s="80" t="s">
        <v>13</v>
      </c>
      <c r="H157" s="81" t="s">
        <v>204</v>
      </c>
      <c r="I157" s="81">
        <v>8</v>
      </c>
      <c r="J157" s="81">
        <v>4</v>
      </c>
      <c r="K157" s="81">
        <v>1</v>
      </c>
      <c r="L157" s="81">
        <v>0</v>
      </c>
      <c r="M157" s="81">
        <v>3</v>
      </c>
      <c r="N157" s="81">
        <v>27</v>
      </c>
      <c r="O157" s="81">
        <v>29</v>
      </c>
      <c r="P157" s="81">
        <v>14</v>
      </c>
      <c r="Q157" s="82">
        <v>-2</v>
      </c>
      <c r="R157" s="22"/>
      <c r="S157" s="80" t="s">
        <v>13</v>
      </c>
      <c r="T157" s="81" t="s">
        <v>135</v>
      </c>
      <c r="U157" s="81">
        <v>19</v>
      </c>
      <c r="V157" s="81">
        <v>6</v>
      </c>
      <c r="W157" s="81">
        <v>2</v>
      </c>
      <c r="X157" s="81">
        <v>5</v>
      </c>
      <c r="Y157" s="81">
        <v>6</v>
      </c>
      <c r="Z157" s="81">
        <v>72</v>
      </c>
      <c r="AA157" s="81">
        <v>77</v>
      </c>
      <c r="AB157" s="81">
        <v>27</v>
      </c>
      <c r="AC157" s="82">
        <v>-5</v>
      </c>
    </row>
    <row r="158" spans="6:29" ht="20.100000000000001" customHeight="1" x14ac:dyDescent="0.25">
      <c r="F158" s="22"/>
      <c r="G158" s="80" t="s">
        <v>16</v>
      </c>
      <c r="H158" s="81" t="s">
        <v>2</v>
      </c>
      <c r="I158" s="81">
        <v>8</v>
      </c>
      <c r="J158" s="81">
        <v>1</v>
      </c>
      <c r="K158" s="81">
        <v>2</v>
      </c>
      <c r="L158" s="81">
        <v>0</v>
      </c>
      <c r="M158" s="81">
        <v>5</v>
      </c>
      <c r="N158" s="81">
        <v>20</v>
      </c>
      <c r="O158" s="81">
        <v>33</v>
      </c>
      <c r="P158" s="81">
        <v>7</v>
      </c>
      <c r="Q158" s="82">
        <v>-13</v>
      </c>
      <c r="R158" s="22"/>
      <c r="S158" s="80" t="s">
        <v>16</v>
      </c>
      <c r="T158" s="81" t="s">
        <v>197</v>
      </c>
      <c r="U158" s="81">
        <v>19</v>
      </c>
      <c r="V158" s="81">
        <v>7</v>
      </c>
      <c r="W158" s="81">
        <v>2</v>
      </c>
      <c r="X158" s="81">
        <v>1</v>
      </c>
      <c r="Y158" s="81">
        <v>9</v>
      </c>
      <c r="Z158" s="81">
        <v>78</v>
      </c>
      <c r="AA158" s="81">
        <v>79</v>
      </c>
      <c r="AB158" s="81">
        <v>26</v>
      </c>
      <c r="AC158" s="82">
        <v>-1</v>
      </c>
    </row>
    <row r="159" spans="6:29" ht="20.100000000000001" customHeight="1" x14ac:dyDescent="0.25">
      <c r="F159" s="22"/>
      <c r="G159" s="80" t="s">
        <v>17</v>
      </c>
      <c r="H159" s="81" t="s">
        <v>135</v>
      </c>
      <c r="I159" s="81">
        <v>8</v>
      </c>
      <c r="J159" s="81">
        <v>1</v>
      </c>
      <c r="K159" s="81">
        <v>0</v>
      </c>
      <c r="L159" s="81">
        <v>3</v>
      </c>
      <c r="M159" s="81">
        <v>4</v>
      </c>
      <c r="N159" s="81">
        <v>23</v>
      </c>
      <c r="O159" s="81">
        <v>38</v>
      </c>
      <c r="P159" s="81">
        <v>6</v>
      </c>
      <c r="Q159" s="82">
        <v>-15</v>
      </c>
      <c r="R159" s="22"/>
      <c r="S159" s="80" t="s">
        <v>17</v>
      </c>
      <c r="T159" s="81" t="s">
        <v>204</v>
      </c>
      <c r="U159" s="81">
        <v>19</v>
      </c>
      <c r="V159" s="81">
        <v>7</v>
      </c>
      <c r="W159" s="81">
        <v>2</v>
      </c>
      <c r="X159" s="81">
        <v>1</v>
      </c>
      <c r="Y159" s="81">
        <v>9</v>
      </c>
      <c r="Z159" s="81">
        <v>54</v>
      </c>
      <c r="AA159" s="81">
        <v>76</v>
      </c>
      <c r="AB159" s="81">
        <v>26</v>
      </c>
      <c r="AC159" s="82">
        <v>-22</v>
      </c>
    </row>
    <row r="160" spans="6:29" ht="20.100000000000001" customHeight="1" x14ac:dyDescent="0.25">
      <c r="F160" s="22"/>
      <c r="G160" s="75"/>
      <c r="H160" s="76" t="s">
        <v>139</v>
      </c>
      <c r="I160" s="77" t="s">
        <v>89</v>
      </c>
      <c r="J160" s="78" t="s">
        <v>140</v>
      </c>
      <c r="K160" s="78" t="s">
        <v>141</v>
      </c>
      <c r="L160" s="78" t="s">
        <v>142</v>
      </c>
      <c r="M160" s="78" t="s">
        <v>143</v>
      </c>
      <c r="N160" s="78" t="s">
        <v>144</v>
      </c>
      <c r="O160" s="78" t="s">
        <v>145</v>
      </c>
      <c r="P160" s="78" t="s">
        <v>146</v>
      </c>
      <c r="Q160" s="79" t="s">
        <v>147</v>
      </c>
      <c r="R160" s="22"/>
      <c r="S160" s="75"/>
      <c r="T160" s="76" t="s">
        <v>139</v>
      </c>
      <c r="U160" s="77" t="s">
        <v>89</v>
      </c>
      <c r="V160" s="78" t="s">
        <v>140</v>
      </c>
      <c r="W160" s="78" t="s">
        <v>141</v>
      </c>
      <c r="X160" s="78" t="s">
        <v>142</v>
      </c>
      <c r="Y160" s="78" t="s">
        <v>143</v>
      </c>
      <c r="Z160" s="78" t="s">
        <v>144</v>
      </c>
      <c r="AA160" s="78" t="s">
        <v>145</v>
      </c>
      <c r="AB160" s="78" t="s">
        <v>146</v>
      </c>
      <c r="AC160" s="79" t="s">
        <v>147</v>
      </c>
    </row>
    <row r="161" spans="6:29" ht="20.100000000000001" customHeight="1" x14ac:dyDescent="0.25">
      <c r="F161" s="22"/>
      <c r="G161" s="80" t="s">
        <v>0</v>
      </c>
      <c r="H161" s="81" t="s">
        <v>12</v>
      </c>
      <c r="I161" s="81">
        <v>8</v>
      </c>
      <c r="J161" s="81">
        <v>6</v>
      </c>
      <c r="K161" s="81">
        <v>1</v>
      </c>
      <c r="L161" s="81">
        <v>0</v>
      </c>
      <c r="M161" s="81">
        <v>1</v>
      </c>
      <c r="N161" s="81">
        <v>49</v>
      </c>
      <c r="O161" s="81">
        <v>30</v>
      </c>
      <c r="P161" s="81">
        <v>20</v>
      </c>
      <c r="Q161" s="82">
        <v>19</v>
      </c>
      <c r="R161" s="22"/>
      <c r="S161" s="80" t="s">
        <v>0</v>
      </c>
      <c r="T161" s="81" t="s">
        <v>12</v>
      </c>
      <c r="U161" s="81">
        <v>19</v>
      </c>
      <c r="V161" s="81">
        <v>13</v>
      </c>
      <c r="W161" s="81">
        <v>3</v>
      </c>
      <c r="X161" s="81">
        <v>1</v>
      </c>
      <c r="Y161" s="81">
        <v>2</v>
      </c>
      <c r="Z161" s="81">
        <v>104</v>
      </c>
      <c r="AA161" s="81">
        <v>65</v>
      </c>
      <c r="AB161" s="81">
        <v>46</v>
      </c>
      <c r="AC161" s="82">
        <v>39</v>
      </c>
    </row>
    <row r="162" spans="6:29" ht="20.100000000000001" customHeight="1" x14ac:dyDescent="0.25">
      <c r="F162" s="22"/>
      <c r="G162" s="80" t="s">
        <v>3</v>
      </c>
      <c r="H162" s="81" t="s">
        <v>136</v>
      </c>
      <c r="I162" s="81">
        <v>8</v>
      </c>
      <c r="J162" s="81">
        <v>5</v>
      </c>
      <c r="K162" s="81">
        <v>0</v>
      </c>
      <c r="L162" s="81">
        <v>1</v>
      </c>
      <c r="M162" s="81">
        <v>2</v>
      </c>
      <c r="N162" s="81">
        <v>34</v>
      </c>
      <c r="O162" s="81">
        <v>19</v>
      </c>
      <c r="P162" s="81">
        <v>16</v>
      </c>
      <c r="Q162" s="82">
        <v>15</v>
      </c>
      <c r="R162" s="22"/>
      <c r="S162" s="80" t="s">
        <v>3</v>
      </c>
      <c r="T162" s="81" t="s">
        <v>6</v>
      </c>
      <c r="U162" s="81">
        <v>19</v>
      </c>
      <c r="V162" s="81">
        <v>8</v>
      </c>
      <c r="W162" s="81">
        <v>2</v>
      </c>
      <c r="X162" s="81">
        <v>2</v>
      </c>
      <c r="Y162" s="81">
        <v>7</v>
      </c>
      <c r="Z162" s="81">
        <v>86</v>
      </c>
      <c r="AA162" s="81">
        <v>88</v>
      </c>
      <c r="AB162" s="81">
        <v>30</v>
      </c>
      <c r="AC162" s="82">
        <v>-2</v>
      </c>
    </row>
    <row r="163" spans="6:29" ht="20.100000000000001" customHeight="1" x14ac:dyDescent="0.25">
      <c r="F163" s="22"/>
      <c r="G163" s="80" t="s">
        <v>5</v>
      </c>
      <c r="H163" s="81" t="s">
        <v>6</v>
      </c>
      <c r="I163" s="81">
        <v>8</v>
      </c>
      <c r="J163" s="81">
        <v>2</v>
      </c>
      <c r="K163" s="81">
        <v>2</v>
      </c>
      <c r="L163" s="81">
        <v>1</v>
      </c>
      <c r="M163" s="81">
        <v>3</v>
      </c>
      <c r="N163" s="81">
        <v>36</v>
      </c>
      <c r="O163" s="81">
        <v>37</v>
      </c>
      <c r="P163" s="81">
        <v>11</v>
      </c>
      <c r="Q163" s="82">
        <v>-1</v>
      </c>
      <c r="R163" s="22"/>
      <c r="S163" s="80" t="s">
        <v>5</v>
      </c>
      <c r="T163" s="81" t="s">
        <v>136</v>
      </c>
      <c r="U163" s="81">
        <v>18</v>
      </c>
      <c r="V163" s="81">
        <v>9</v>
      </c>
      <c r="W163" s="81">
        <v>0</v>
      </c>
      <c r="X163" s="81">
        <v>2</v>
      </c>
      <c r="Y163" s="81">
        <v>7</v>
      </c>
      <c r="Z163" s="81">
        <v>65</v>
      </c>
      <c r="AA163" s="81">
        <v>58</v>
      </c>
      <c r="AB163" s="81">
        <v>29</v>
      </c>
      <c r="AC163" s="82">
        <v>7</v>
      </c>
    </row>
    <row r="164" spans="6:29" ht="20.100000000000001" customHeight="1" x14ac:dyDescent="0.25">
      <c r="F164" s="22"/>
      <c r="G164" s="80" t="s">
        <v>8</v>
      </c>
      <c r="H164" s="81" t="s">
        <v>9</v>
      </c>
      <c r="I164" s="81">
        <v>8</v>
      </c>
      <c r="J164" s="81">
        <v>3</v>
      </c>
      <c r="K164" s="81">
        <v>1</v>
      </c>
      <c r="L164" s="81">
        <v>0</v>
      </c>
      <c r="M164" s="81">
        <v>4</v>
      </c>
      <c r="N164" s="81">
        <v>26</v>
      </c>
      <c r="O164" s="81">
        <v>29</v>
      </c>
      <c r="P164" s="81">
        <v>11</v>
      </c>
      <c r="Q164" s="82">
        <v>-3</v>
      </c>
      <c r="R164" s="22"/>
      <c r="S164" s="80" t="s">
        <v>8</v>
      </c>
      <c r="T164" s="81" t="s">
        <v>9</v>
      </c>
      <c r="U164" s="81">
        <v>19</v>
      </c>
      <c r="V164" s="81">
        <v>8</v>
      </c>
      <c r="W164" s="81">
        <v>1</v>
      </c>
      <c r="X164" s="81">
        <v>1</v>
      </c>
      <c r="Y164" s="81">
        <v>9</v>
      </c>
      <c r="Z164" s="81">
        <v>70</v>
      </c>
      <c r="AA164" s="81">
        <v>69</v>
      </c>
      <c r="AB164" s="81">
        <v>27</v>
      </c>
      <c r="AC164" s="82">
        <v>1</v>
      </c>
    </row>
    <row r="165" spans="6:29" ht="20.100000000000001" customHeight="1" x14ac:dyDescent="0.25">
      <c r="F165" s="40"/>
      <c r="G165" s="80" t="s">
        <v>10</v>
      </c>
      <c r="H165" s="81" t="s">
        <v>101</v>
      </c>
      <c r="I165" s="81">
        <v>8</v>
      </c>
      <c r="J165" s="81">
        <v>3</v>
      </c>
      <c r="K165" s="81">
        <v>0</v>
      </c>
      <c r="L165" s="81">
        <v>2</v>
      </c>
      <c r="M165" s="81">
        <v>3</v>
      </c>
      <c r="N165" s="81">
        <v>22</v>
      </c>
      <c r="O165" s="81">
        <v>28</v>
      </c>
      <c r="P165" s="81">
        <v>11</v>
      </c>
      <c r="Q165" s="82">
        <v>-6</v>
      </c>
      <c r="R165" s="40"/>
      <c r="S165" s="80" t="s">
        <v>10</v>
      </c>
      <c r="T165" s="81" t="s">
        <v>101</v>
      </c>
      <c r="U165" s="81">
        <v>19</v>
      </c>
      <c r="V165" s="81">
        <v>5</v>
      </c>
      <c r="W165" s="81">
        <v>1</v>
      </c>
      <c r="X165" s="81">
        <v>3</v>
      </c>
      <c r="Y165" s="81">
        <v>10</v>
      </c>
      <c r="Z165" s="81">
        <v>47</v>
      </c>
      <c r="AA165" s="81">
        <v>66</v>
      </c>
      <c r="AB165" s="81">
        <v>20</v>
      </c>
      <c r="AC165" s="82">
        <v>-19</v>
      </c>
    </row>
    <row r="166" spans="6:29" ht="20.100000000000001" customHeight="1" x14ac:dyDescent="0.25">
      <c r="F166" s="22"/>
      <c r="G166" s="80" t="s">
        <v>13</v>
      </c>
      <c r="H166" s="81" t="s">
        <v>4</v>
      </c>
      <c r="I166" s="81">
        <v>8</v>
      </c>
      <c r="J166" s="81">
        <v>2</v>
      </c>
      <c r="K166" s="81">
        <v>0</v>
      </c>
      <c r="L166" s="81">
        <v>1</v>
      </c>
      <c r="M166" s="81">
        <v>5</v>
      </c>
      <c r="N166" s="81">
        <v>19</v>
      </c>
      <c r="O166" s="81">
        <v>37</v>
      </c>
      <c r="P166" s="81">
        <v>7</v>
      </c>
      <c r="Q166" s="82">
        <v>-18</v>
      </c>
      <c r="R166" s="22"/>
      <c r="S166" s="80" t="s">
        <v>13</v>
      </c>
      <c r="T166" s="81" t="s">
        <v>102</v>
      </c>
      <c r="U166" s="81">
        <v>20</v>
      </c>
      <c r="V166" s="81">
        <v>4</v>
      </c>
      <c r="W166" s="81">
        <v>3</v>
      </c>
      <c r="X166" s="81">
        <v>2</v>
      </c>
      <c r="Y166" s="81">
        <v>11</v>
      </c>
      <c r="Z166" s="81">
        <v>78</v>
      </c>
      <c r="AA166" s="81">
        <v>99</v>
      </c>
      <c r="AB166" s="81">
        <v>20</v>
      </c>
      <c r="AC166" s="82">
        <v>-21</v>
      </c>
    </row>
    <row r="167" spans="6:29" ht="20.100000000000001" customHeight="1" x14ac:dyDescent="0.25">
      <c r="F167" s="22"/>
      <c r="G167" s="80" t="s">
        <v>16</v>
      </c>
      <c r="H167" s="81" t="s">
        <v>102</v>
      </c>
      <c r="I167" s="81">
        <v>8</v>
      </c>
      <c r="J167" s="81">
        <v>1</v>
      </c>
      <c r="K167" s="81">
        <v>1</v>
      </c>
      <c r="L167" s="81">
        <v>1</v>
      </c>
      <c r="M167" s="81">
        <v>5</v>
      </c>
      <c r="N167" s="81">
        <v>26</v>
      </c>
      <c r="O167" s="81">
        <v>39</v>
      </c>
      <c r="P167" s="81">
        <v>6</v>
      </c>
      <c r="Q167" s="82">
        <v>-13</v>
      </c>
      <c r="R167" s="22"/>
      <c r="S167" s="80" t="s">
        <v>16</v>
      </c>
      <c r="T167" s="81" t="s">
        <v>4</v>
      </c>
      <c r="U167" s="81">
        <v>18</v>
      </c>
      <c r="V167" s="81">
        <v>4</v>
      </c>
      <c r="W167" s="81">
        <v>2</v>
      </c>
      <c r="X167" s="81">
        <v>4</v>
      </c>
      <c r="Y167" s="81">
        <v>8</v>
      </c>
      <c r="Z167" s="81">
        <v>50</v>
      </c>
      <c r="AA167" s="81">
        <v>77</v>
      </c>
      <c r="AB167" s="81">
        <v>20</v>
      </c>
      <c r="AC167" s="82">
        <v>-27</v>
      </c>
    </row>
    <row r="168" spans="6:29" ht="20.100000000000001" customHeight="1" thickBot="1" x14ac:dyDescent="0.3">
      <c r="F168" s="22"/>
      <c r="G168" s="83" t="s">
        <v>17</v>
      </c>
      <c r="H168" s="84" t="s">
        <v>124</v>
      </c>
      <c r="I168" s="84">
        <v>8</v>
      </c>
      <c r="J168" s="84">
        <v>1</v>
      </c>
      <c r="K168" s="84">
        <v>1</v>
      </c>
      <c r="L168" s="84">
        <v>0</v>
      </c>
      <c r="M168" s="84">
        <v>6</v>
      </c>
      <c r="N168" s="84">
        <v>21</v>
      </c>
      <c r="O168" s="84">
        <v>37</v>
      </c>
      <c r="P168" s="84">
        <v>5</v>
      </c>
      <c r="Q168" s="85">
        <v>-16</v>
      </c>
      <c r="R168" s="22"/>
      <c r="S168" s="83" t="s">
        <v>17</v>
      </c>
      <c r="T168" s="84" t="s">
        <v>124</v>
      </c>
      <c r="U168" s="84">
        <v>18</v>
      </c>
      <c r="V168" s="84">
        <v>4</v>
      </c>
      <c r="W168" s="84">
        <v>1</v>
      </c>
      <c r="X168" s="84">
        <v>0</v>
      </c>
      <c r="Y168" s="84">
        <v>13</v>
      </c>
      <c r="Z168" s="84">
        <v>53</v>
      </c>
      <c r="AA168" s="84">
        <v>76</v>
      </c>
      <c r="AB168" s="84">
        <v>14</v>
      </c>
      <c r="AC168" s="85">
        <v>-23</v>
      </c>
    </row>
    <row r="169" spans="6:29" ht="20.100000000000001" customHeight="1" x14ac:dyDescent="0.25">
      <c r="F169" s="22"/>
      <c r="G169" s="205"/>
      <c r="H169" s="205"/>
      <c r="I169" s="205"/>
      <c r="J169" s="205"/>
      <c r="K169" s="205"/>
      <c r="L169" s="205"/>
      <c r="M169" s="205"/>
      <c r="N169" s="205"/>
      <c r="O169" s="205"/>
      <c r="P169" s="205"/>
      <c r="Q169" s="205"/>
      <c r="R169" s="22"/>
      <c r="S169" s="205"/>
      <c r="T169" s="205"/>
      <c r="U169" s="205"/>
      <c r="V169" s="205"/>
      <c r="W169" s="205"/>
      <c r="X169" s="205"/>
      <c r="Y169" s="205"/>
      <c r="Z169" s="205"/>
      <c r="AA169" s="205"/>
      <c r="AB169" s="205"/>
      <c r="AC169" s="205"/>
    </row>
    <row r="170" spans="6:29" ht="20.100000000000001" customHeight="1" thickBot="1" x14ac:dyDescent="0.3">
      <c r="F170" s="22"/>
      <c r="G170" s="205"/>
      <c r="H170" s="205"/>
      <c r="I170" s="205"/>
      <c r="J170" s="205"/>
      <c r="K170" s="205"/>
      <c r="L170" s="205"/>
      <c r="M170" s="205"/>
      <c r="N170" s="205"/>
      <c r="O170" s="205"/>
      <c r="P170" s="205"/>
      <c r="Q170" s="205"/>
      <c r="R170" s="22"/>
      <c r="S170" s="205"/>
      <c r="T170" s="205"/>
      <c r="U170" s="205"/>
      <c r="V170" s="205"/>
      <c r="W170" s="205"/>
      <c r="X170" s="205"/>
      <c r="Y170" s="205"/>
      <c r="Z170" s="205"/>
      <c r="AA170" s="205"/>
      <c r="AB170" s="205"/>
      <c r="AC170" s="205"/>
    </row>
    <row r="171" spans="6:29" ht="20.100000000000001" customHeight="1" x14ac:dyDescent="0.25">
      <c r="F171" s="22"/>
      <c r="G171" s="499" t="s">
        <v>159</v>
      </c>
      <c r="H171" s="500"/>
      <c r="I171" s="500"/>
      <c r="J171" s="500"/>
      <c r="K171" s="500"/>
      <c r="L171" s="500"/>
      <c r="M171" s="500"/>
      <c r="N171" s="500"/>
      <c r="O171" s="500"/>
      <c r="P171" s="500"/>
      <c r="Q171" s="501"/>
      <c r="R171" s="22"/>
      <c r="S171" s="499" t="s">
        <v>170</v>
      </c>
      <c r="T171" s="500"/>
      <c r="U171" s="500"/>
      <c r="V171" s="500"/>
      <c r="W171" s="500"/>
      <c r="X171" s="500"/>
      <c r="Y171" s="500"/>
      <c r="Z171" s="500"/>
      <c r="AA171" s="500"/>
      <c r="AB171" s="500"/>
      <c r="AC171" s="501"/>
    </row>
    <row r="172" spans="6:29" ht="20.100000000000001" customHeight="1" x14ac:dyDescent="0.25">
      <c r="F172" s="22"/>
      <c r="G172" s="75"/>
      <c r="H172" s="76" t="s">
        <v>196</v>
      </c>
      <c r="I172" s="77" t="s">
        <v>89</v>
      </c>
      <c r="J172" s="78" t="s">
        <v>140</v>
      </c>
      <c r="K172" s="78" t="s">
        <v>141</v>
      </c>
      <c r="L172" s="78" t="s">
        <v>142</v>
      </c>
      <c r="M172" s="78" t="s">
        <v>143</v>
      </c>
      <c r="N172" s="78" t="s">
        <v>144</v>
      </c>
      <c r="O172" s="78" t="s">
        <v>145</v>
      </c>
      <c r="P172" s="78" t="s">
        <v>146</v>
      </c>
      <c r="Q172" s="79" t="s">
        <v>147</v>
      </c>
      <c r="R172" s="22"/>
      <c r="S172" s="75"/>
      <c r="T172" s="76" t="s">
        <v>196</v>
      </c>
      <c r="U172" s="77" t="s">
        <v>89</v>
      </c>
      <c r="V172" s="78" t="s">
        <v>140</v>
      </c>
      <c r="W172" s="78" t="s">
        <v>141</v>
      </c>
      <c r="X172" s="78" t="s">
        <v>142</v>
      </c>
      <c r="Y172" s="78" t="s">
        <v>143</v>
      </c>
      <c r="Z172" s="78" t="s">
        <v>144</v>
      </c>
      <c r="AA172" s="78" t="s">
        <v>145</v>
      </c>
      <c r="AB172" s="78" t="s">
        <v>146</v>
      </c>
      <c r="AC172" s="79" t="s">
        <v>147</v>
      </c>
    </row>
    <row r="173" spans="6:29" ht="20.100000000000001" customHeight="1" x14ac:dyDescent="0.25">
      <c r="F173" s="22"/>
      <c r="G173" s="80" t="s">
        <v>0</v>
      </c>
      <c r="H173" s="81" t="s">
        <v>14</v>
      </c>
      <c r="I173" s="81">
        <v>9</v>
      </c>
      <c r="J173" s="81">
        <v>6</v>
      </c>
      <c r="K173" s="81">
        <v>0</v>
      </c>
      <c r="L173" s="81">
        <v>1</v>
      </c>
      <c r="M173" s="81">
        <v>2</v>
      </c>
      <c r="N173" s="81">
        <v>37</v>
      </c>
      <c r="O173" s="81">
        <v>27</v>
      </c>
      <c r="P173" s="81">
        <v>19</v>
      </c>
      <c r="Q173" s="82">
        <v>10</v>
      </c>
      <c r="R173" s="22"/>
      <c r="S173" s="80" t="s">
        <v>0</v>
      </c>
      <c r="T173" s="81" t="s">
        <v>7</v>
      </c>
      <c r="U173" s="81">
        <v>20</v>
      </c>
      <c r="V173" s="81">
        <v>13</v>
      </c>
      <c r="W173" s="81">
        <v>1</v>
      </c>
      <c r="X173" s="81">
        <v>1</v>
      </c>
      <c r="Y173" s="81">
        <v>5</v>
      </c>
      <c r="Z173" s="81">
        <v>85</v>
      </c>
      <c r="AA173" s="81">
        <v>55</v>
      </c>
      <c r="AB173" s="81">
        <v>42</v>
      </c>
      <c r="AC173" s="82">
        <v>30</v>
      </c>
    </row>
    <row r="174" spans="6:29" ht="20.100000000000001" customHeight="1" x14ac:dyDescent="0.25">
      <c r="G174" s="80" t="s">
        <v>3</v>
      </c>
      <c r="H174" s="81" t="s">
        <v>15</v>
      </c>
      <c r="I174" s="81">
        <v>9</v>
      </c>
      <c r="J174" s="81">
        <v>5</v>
      </c>
      <c r="K174" s="81">
        <v>1</v>
      </c>
      <c r="L174" s="81">
        <v>1</v>
      </c>
      <c r="M174" s="81">
        <v>2</v>
      </c>
      <c r="N174" s="81">
        <v>34</v>
      </c>
      <c r="O174" s="81">
        <v>23</v>
      </c>
      <c r="P174" s="81">
        <v>18</v>
      </c>
      <c r="Q174" s="82">
        <v>11</v>
      </c>
      <c r="S174" s="80" t="s">
        <v>3</v>
      </c>
      <c r="T174" s="81" t="s">
        <v>14</v>
      </c>
      <c r="U174" s="81">
        <v>20</v>
      </c>
      <c r="V174" s="81">
        <v>13</v>
      </c>
      <c r="W174" s="81">
        <v>0</v>
      </c>
      <c r="X174" s="81">
        <v>2</v>
      </c>
      <c r="Y174" s="81">
        <v>5</v>
      </c>
      <c r="Z174" s="81">
        <v>82</v>
      </c>
      <c r="AA174" s="81">
        <v>57</v>
      </c>
      <c r="AB174" s="81">
        <v>41</v>
      </c>
      <c r="AC174" s="82">
        <v>25</v>
      </c>
    </row>
    <row r="175" spans="6:29" ht="20.100000000000001" customHeight="1" x14ac:dyDescent="0.25">
      <c r="G175" s="80" t="s">
        <v>5</v>
      </c>
      <c r="H175" s="81" t="s">
        <v>197</v>
      </c>
      <c r="I175" s="81">
        <v>9</v>
      </c>
      <c r="J175" s="81">
        <v>4</v>
      </c>
      <c r="K175" s="81">
        <v>2</v>
      </c>
      <c r="L175" s="81">
        <v>1</v>
      </c>
      <c r="M175" s="81">
        <v>2</v>
      </c>
      <c r="N175" s="81">
        <v>44</v>
      </c>
      <c r="O175" s="81">
        <v>30</v>
      </c>
      <c r="P175" s="81">
        <v>17</v>
      </c>
      <c r="Q175" s="82">
        <v>14</v>
      </c>
      <c r="R175" s="22"/>
      <c r="S175" s="80" t="s">
        <v>5</v>
      </c>
      <c r="T175" s="81" t="s">
        <v>11</v>
      </c>
      <c r="U175" s="81">
        <v>20</v>
      </c>
      <c r="V175" s="81">
        <v>9</v>
      </c>
      <c r="W175" s="81">
        <v>3</v>
      </c>
      <c r="X175" s="81">
        <v>1</v>
      </c>
      <c r="Y175" s="81">
        <v>7</v>
      </c>
      <c r="Z175" s="81">
        <v>86</v>
      </c>
      <c r="AA175" s="81">
        <v>64</v>
      </c>
      <c r="AB175" s="81">
        <v>34</v>
      </c>
      <c r="AC175" s="82">
        <v>22</v>
      </c>
    </row>
    <row r="176" spans="6:29" ht="20.100000000000001" customHeight="1" x14ac:dyDescent="0.25">
      <c r="F176" s="22"/>
      <c r="G176" s="80" t="s">
        <v>8</v>
      </c>
      <c r="H176" s="81" t="s">
        <v>204</v>
      </c>
      <c r="I176" s="81">
        <v>9</v>
      </c>
      <c r="J176" s="81">
        <v>4</v>
      </c>
      <c r="K176" s="81">
        <v>2</v>
      </c>
      <c r="L176" s="81">
        <v>0</v>
      </c>
      <c r="M176" s="81">
        <v>3</v>
      </c>
      <c r="N176" s="81">
        <v>30</v>
      </c>
      <c r="O176" s="81">
        <v>31</v>
      </c>
      <c r="P176" s="81">
        <v>16</v>
      </c>
      <c r="Q176" s="82">
        <v>-1</v>
      </c>
      <c r="R176" s="22"/>
      <c r="S176" s="80" t="s">
        <v>8</v>
      </c>
      <c r="T176" s="81" t="s">
        <v>2</v>
      </c>
      <c r="U176" s="81">
        <v>20</v>
      </c>
      <c r="V176" s="81">
        <v>8</v>
      </c>
      <c r="W176" s="81">
        <v>4</v>
      </c>
      <c r="X176" s="81">
        <v>0</v>
      </c>
      <c r="Y176" s="81">
        <v>8</v>
      </c>
      <c r="Z176" s="81">
        <v>70</v>
      </c>
      <c r="AA176" s="81">
        <v>66</v>
      </c>
      <c r="AB176" s="81">
        <v>32</v>
      </c>
      <c r="AC176" s="82">
        <v>4</v>
      </c>
    </row>
    <row r="177" spans="6:29" ht="20.100000000000001" customHeight="1" x14ac:dyDescent="0.25">
      <c r="F177" s="40"/>
      <c r="G177" s="80" t="s">
        <v>10</v>
      </c>
      <c r="H177" s="81" t="s">
        <v>7</v>
      </c>
      <c r="I177" s="81">
        <v>9</v>
      </c>
      <c r="J177" s="81">
        <v>5</v>
      </c>
      <c r="K177" s="81">
        <v>0</v>
      </c>
      <c r="L177" s="81">
        <v>0</v>
      </c>
      <c r="M177" s="81">
        <v>4</v>
      </c>
      <c r="N177" s="81">
        <v>36</v>
      </c>
      <c r="O177" s="81">
        <v>27</v>
      </c>
      <c r="P177" s="81">
        <v>15</v>
      </c>
      <c r="Q177" s="82">
        <v>9</v>
      </c>
      <c r="R177" s="40"/>
      <c r="S177" s="80" t="s">
        <v>10</v>
      </c>
      <c r="T177" s="81" t="s">
        <v>15</v>
      </c>
      <c r="U177" s="81">
        <v>20</v>
      </c>
      <c r="V177" s="81">
        <v>9</v>
      </c>
      <c r="W177" s="81">
        <v>1</v>
      </c>
      <c r="X177" s="81">
        <v>2</v>
      </c>
      <c r="Y177" s="81">
        <v>8</v>
      </c>
      <c r="Z177" s="81">
        <v>83</v>
      </c>
      <c r="AA177" s="81">
        <v>70</v>
      </c>
      <c r="AB177" s="81">
        <v>31</v>
      </c>
      <c r="AC177" s="82">
        <v>13</v>
      </c>
    </row>
    <row r="178" spans="6:29" ht="20.100000000000001" customHeight="1" x14ac:dyDescent="0.25">
      <c r="F178" s="22"/>
      <c r="G178" s="80" t="s">
        <v>13</v>
      </c>
      <c r="H178" s="81" t="s">
        <v>11</v>
      </c>
      <c r="I178" s="81">
        <v>9</v>
      </c>
      <c r="J178" s="81">
        <v>4</v>
      </c>
      <c r="K178" s="81">
        <v>1</v>
      </c>
      <c r="L178" s="81">
        <v>1</v>
      </c>
      <c r="M178" s="81">
        <v>3</v>
      </c>
      <c r="N178" s="81">
        <v>28</v>
      </c>
      <c r="O178" s="81">
        <v>22</v>
      </c>
      <c r="P178" s="81">
        <v>15</v>
      </c>
      <c r="Q178" s="82">
        <v>6</v>
      </c>
      <c r="R178" s="22"/>
      <c r="S178" s="80" t="s">
        <v>13</v>
      </c>
      <c r="T178" s="81" t="s">
        <v>135</v>
      </c>
      <c r="U178" s="81">
        <v>20</v>
      </c>
      <c r="V178" s="81">
        <v>6</v>
      </c>
      <c r="W178" s="81">
        <v>2</v>
      </c>
      <c r="X178" s="81">
        <v>5</v>
      </c>
      <c r="Y178" s="81">
        <v>7</v>
      </c>
      <c r="Z178" s="81">
        <v>73</v>
      </c>
      <c r="AA178" s="81">
        <v>81</v>
      </c>
      <c r="AB178" s="81">
        <v>27</v>
      </c>
      <c r="AC178" s="82">
        <v>-8</v>
      </c>
    </row>
    <row r="179" spans="6:29" ht="20.100000000000001" customHeight="1" x14ac:dyDescent="0.25">
      <c r="F179" s="22"/>
      <c r="G179" s="80" t="s">
        <v>16</v>
      </c>
      <c r="H179" s="81" t="s">
        <v>2</v>
      </c>
      <c r="I179" s="81">
        <v>9</v>
      </c>
      <c r="J179" s="81">
        <v>2</v>
      </c>
      <c r="K179" s="81">
        <v>2</v>
      </c>
      <c r="L179" s="81">
        <v>0</v>
      </c>
      <c r="M179" s="81">
        <v>5</v>
      </c>
      <c r="N179" s="81">
        <v>23</v>
      </c>
      <c r="O179" s="81">
        <v>33</v>
      </c>
      <c r="P179" s="81">
        <v>10</v>
      </c>
      <c r="Q179" s="82">
        <v>-10</v>
      </c>
      <c r="R179" s="22"/>
      <c r="S179" s="80" t="s">
        <v>16</v>
      </c>
      <c r="T179" s="81" t="s">
        <v>197</v>
      </c>
      <c r="U179" s="81">
        <v>20</v>
      </c>
      <c r="V179" s="81">
        <v>7</v>
      </c>
      <c r="W179" s="81">
        <v>2</v>
      </c>
      <c r="X179" s="81">
        <v>1</v>
      </c>
      <c r="Y179" s="81">
        <v>10</v>
      </c>
      <c r="Z179" s="81">
        <v>81</v>
      </c>
      <c r="AA179" s="81">
        <v>87</v>
      </c>
      <c r="AB179" s="81">
        <v>26</v>
      </c>
      <c r="AC179" s="82">
        <v>-6</v>
      </c>
    </row>
    <row r="180" spans="6:29" ht="20.100000000000001" customHeight="1" x14ac:dyDescent="0.25">
      <c r="F180" s="22"/>
      <c r="G180" s="80" t="s">
        <v>17</v>
      </c>
      <c r="H180" s="81" t="s">
        <v>135</v>
      </c>
      <c r="I180" s="81">
        <v>9</v>
      </c>
      <c r="J180" s="81">
        <v>1</v>
      </c>
      <c r="K180" s="81">
        <v>1</v>
      </c>
      <c r="L180" s="81">
        <v>3</v>
      </c>
      <c r="M180" s="81">
        <v>4</v>
      </c>
      <c r="N180" s="81">
        <v>29</v>
      </c>
      <c r="O180" s="81">
        <v>43</v>
      </c>
      <c r="P180" s="81">
        <v>8</v>
      </c>
      <c r="Q180" s="82">
        <v>-14</v>
      </c>
      <c r="R180" s="22"/>
      <c r="S180" s="80" t="s">
        <v>17</v>
      </c>
      <c r="T180" s="81" t="s">
        <v>204</v>
      </c>
      <c r="U180" s="81">
        <v>20</v>
      </c>
      <c r="V180" s="81">
        <v>7</v>
      </c>
      <c r="W180" s="81">
        <v>2</v>
      </c>
      <c r="X180" s="81">
        <v>1</v>
      </c>
      <c r="Y180" s="81">
        <v>10</v>
      </c>
      <c r="Z180" s="81">
        <v>54</v>
      </c>
      <c r="AA180" s="81">
        <v>79</v>
      </c>
      <c r="AB180" s="81">
        <v>26</v>
      </c>
      <c r="AC180" s="82">
        <v>-25</v>
      </c>
    </row>
    <row r="181" spans="6:29" ht="20.100000000000001" customHeight="1" x14ac:dyDescent="0.25">
      <c r="F181" s="22"/>
      <c r="G181" s="75"/>
      <c r="H181" s="76" t="s">
        <v>139</v>
      </c>
      <c r="I181" s="77" t="s">
        <v>89</v>
      </c>
      <c r="J181" s="78" t="s">
        <v>140</v>
      </c>
      <c r="K181" s="78" t="s">
        <v>141</v>
      </c>
      <c r="L181" s="78" t="s">
        <v>142</v>
      </c>
      <c r="M181" s="78" t="s">
        <v>143</v>
      </c>
      <c r="N181" s="78" t="s">
        <v>144</v>
      </c>
      <c r="O181" s="78" t="s">
        <v>145</v>
      </c>
      <c r="P181" s="78" t="s">
        <v>146</v>
      </c>
      <c r="Q181" s="79" t="s">
        <v>147</v>
      </c>
      <c r="R181" s="22"/>
      <c r="S181" s="75"/>
      <c r="T181" s="76" t="s">
        <v>139</v>
      </c>
      <c r="U181" s="77" t="s">
        <v>89</v>
      </c>
      <c r="V181" s="78" t="s">
        <v>140</v>
      </c>
      <c r="W181" s="78" t="s">
        <v>141</v>
      </c>
      <c r="X181" s="78" t="s">
        <v>142</v>
      </c>
      <c r="Y181" s="78" t="s">
        <v>143</v>
      </c>
      <c r="Z181" s="78" t="s">
        <v>144</v>
      </c>
      <c r="AA181" s="78" t="s">
        <v>145</v>
      </c>
      <c r="AB181" s="78" t="s">
        <v>146</v>
      </c>
      <c r="AC181" s="79" t="s">
        <v>147</v>
      </c>
    </row>
    <row r="182" spans="6:29" ht="20.100000000000001" customHeight="1" x14ac:dyDescent="0.25">
      <c r="F182" s="22"/>
      <c r="G182" s="80" t="s">
        <v>0</v>
      </c>
      <c r="H182" s="81" t="s">
        <v>12</v>
      </c>
      <c r="I182" s="81">
        <v>9</v>
      </c>
      <c r="J182" s="81">
        <v>7</v>
      </c>
      <c r="K182" s="81">
        <v>1</v>
      </c>
      <c r="L182" s="81">
        <v>0</v>
      </c>
      <c r="M182" s="81">
        <v>1</v>
      </c>
      <c r="N182" s="81">
        <v>54</v>
      </c>
      <c r="O182" s="81">
        <v>32</v>
      </c>
      <c r="P182" s="81">
        <v>23</v>
      </c>
      <c r="Q182" s="82">
        <v>22</v>
      </c>
      <c r="R182" s="22"/>
      <c r="S182" s="80" t="s">
        <v>0</v>
      </c>
      <c r="T182" s="81" t="s">
        <v>12</v>
      </c>
      <c r="U182" s="81">
        <v>20</v>
      </c>
      <c r="V182" s="81">
        <v>13</v>
      </c>
      <c r="W182" s="81">
        <v>3</v>
      </c>
      <c r="X182" s="81">
        <v>1</v>
      </c>
      <c r="Y182" s="81">
        <v>3</v>
      </c>
      <c r="Z182" s="81">
        <v>107</v>
      </c>
      <c r="AA182" s="81">
        <v>71</v>
      </c>
      <c r="AB182" s="81">
        <v>46</v>
      </c>
      <c r="AC182" s="82">
        <v>36</v>
      </c>
    </row>
    <row r="183" spans="6:29" ht="20.100000000000001" customHeight="1" x14ac:dyDescent="0.25">
      <c r="F183" s="22"/>
      <c r="G183" s="80" t="s">
        <v>3</v>
      </c>
      <c r="H183" s="81" t="s">
        <v>136</v>
      </c>
      <c r="I183" s="81">
        <v>9</v>
      </c>
      <c r="J183" s="81">
        <v>6</v>
      </c>
      <c r="K183" s="81">
        <v>0</v>
      </c>
      <c r="L183" s="81">
        <v>1</v>
      </c>
      <c r="M183" s="81">
        <v>2</v>
      </c>
      <c r="N183" s="81">
        <v>39</v>
      </c>
      <c r="O183" s="81">
        <v>22</v>
      </c>
      <c r="P183" s="81">
        <v>19</v>
      </c>
      <c r="Q183" s="82">
        <v>17</v>
      </c>
      <c r="R183" s="22"/>
      <c r="S183" s="80" t="s">
        <v>3</v>
      </c>
      <c r="T183" s="81" t="s">
        <v>9</v>
      </c>
      <c r="U183" s="81">
        <v>20</v>
      </c>
      <c r="V183" s="81">
        <v>9</v>
      </c>
      <c r="W183" s="81">
        <v>1</v>
      </c>
      <c r="X183" s="81">
        <v>1</v>
      </c>
      <c r="Y183" s="81">
        <v>9</v>
      </c>
      <c r="Z183" s="81">
        <v>73</v>
      </c>
      <c r="AA183" s="81">
        <v>69</v>
      </c>
      <c r="AB183" s="81">
        <v>30</v>
      </c>
      <c r="AC183" s="82">
        <v>4</v>
      </c>
    </row>
    <row r="184" spans="6:29" ht="20.100000000000001" customHeight="1" x14ac:dyDescent="0.25">
      <c r="F184" s="22"/>
      <c r="G184" s="80" t="s">
        <v>5</v>
      </c>
      <c r="H184" s="81" t="s">
        <v>101</v>
      </c>
      <c r="I184" s="81">
        <v>9</v>
      </c>
      <c r="J184" s="81">
        <v>4</v>
      </c>
      <c r="K184" s="81">
        <v>0</v>
      </c>
      <c r="L184" s="81">
        <v>2</v>
      </c>
      <c r="M184" s="81">
        <v>3</v>
      </c>
      <c r="N184" s="81">
        <v>27</v>
      </c>
      <c r="O184" s="81">
        <v>29</v>
      </c>
      <c r="P184" s="81">
        <v>14</v>
      </c>
      <c r="Q184" s="82">
        <v>-2</v>
      </c>
      <c r="R184" s="22"/>
      <c r="S184" s="80" t="s">
        <v>5</v>
      </c>
      <c r="T184" s="81" t="s">
        <v>6</v>
      </c>
      <c r="U184" s="81">
        <v>20</v>
      </c>
      <c r="V184" s="81">
        <v>8</v>
      </c>
      <c r="W184" s="81">
        <v>2</v>
      </c>
      <c r="X184" s="81">
        <v>2</v>
      </c>
      <c r="Y184" s="81">
        <v>8</v>
      </c>
      <c r="Z184" s="81">
        <v>87</v>
      </c>
      <c r="AA184" s="81">
        <v>96</v>
      </c>
      <c r="AB184" s="81">
        <v>30</v>
      </c>
      <c r="AC184" s="82">
        <v>-9</v>
      </c>
    </row>
    <row r="185" spans="6:29" ht="20.100000000000001" customHeight="1" x14ac:dyDescent="0.25">
      <c r="F185" s="22"/>
      <c r="G185" s="80" t="s">
        <v>8</v>
      </c>
      <c r="H185" s="81" t="s">
        <v>6</v>
      </c>
      <c r="I185" s="81">
        <v>9</v>
      </c>
      <c r="J185" s="81">
        <v>2</v>
      </c>
      <c r="K185" s="81">
        <v>2</v>
      </c>
      <c r="L185" s="81">
        <v>2</v>
      </c>
      <c r="M185" s="81">
        <v>3</v>
      </c>
      <c r="N185" s="81">
        <v>41</v>
      </c>
      <c r="O185" s="81">
        <v>43</v>
      </c>
      <c r="P185" s="81">
        <v>12</v>
      </c>
      <c r="Q185" s="82">
        <v>-2</v>
      </c>
      <c r="R185" s="22"/>
      <c r="S185" s="80" t="s">
        <v>8</v>
      </c>
      <c r="T185" s="81" t="s">
        <v>136</v>
      </c>
      <c r="U185" s="81">
        <v>19</v>
      </c>
      <c r="V185" s="81">
        <v>9</v>
      </c>
      <c r="W185" s="81">
        <v>0</v>
      </c>
      <c r="X185" s="81">
        <v>2</v>
      </c>
      <c r="Y185" s="81">
        <v>8</v>
      </c>
      <c r="Z185" s="81">
        <v>66</v>
      </c>
      <c r="AA185" s="81">
        <v>67</v>
      </c>
      <c r="AB185" s="81">
        <v>29</v>
      </c>
      <c r="AC185" s="82">
        <v>-1</v>
      </c>
    </row>
    <row r="186" spans="6:29" ht="20.100000000000001" customHeight="1" x14ac:dyDescent="0.25">
      <c r="F186" s="40"/>
      <c r="G186" s="80" t="s">
        <v>10</v>
      </c>
      <c r="H186" s="81" t="s">
        <v>9</v>
      </c>
      <c r="I186" s="81">
        <v>9</v>
      </c>
      <c r="J186" s="81">
        <v>3</v>
      </c>
      <c r="K186" s="81">
        <v>1</v>
      </c>
      <c r="L186" s="81">
        <v>0</v>
      </c>
      <c r="M186" s="81">
        <v>5</v>
      </c>
      <c r="N186" s="81">
        <v>27</v>
      </c>
      <c r="O186" s="81">
        <v>35</v>
      </c>
      <c r="P186" s="81">
        <v>11</v>
      </c>
      <c r="Q186" s="82">
        <v>-8</v>
      </c>
      <c r="R186" s="40"/>
      <c r="S186" s="80" t="s">
        <v>10</v>
      </c>
      <c r="T186" s="81" t="s">
        <v>101</v>
      </c>
      <c r="U186" s="81">
        <v>20</v>
      </c>
      <c r="V186" s="81">
        <v>6</v>
      </c>
      <c r="W186" s="81">
        <v>1</v>
      </c>
      <c r="X186" s="81">
        <v>3</v>
      </c>
      <c r="Y186" s="81">
        <v>10</v>
      </c>
      <c r="Z186" s="81">
        <v>51</v>
      </c>
      <c r="AA186" s="81">
        <v>67</v>
      </c>
      <c r="AB186" s="81">
        <v>23</v>
      </c>
      <c r="AC186" s="82">
        <v>-16</v>
      </c>
    </row>
    <row r="187" spans="6:29" ht="20.100000000000001" customHeight="1" x14ac:dyDescent="0.25">
      <c r="F187" s="22"/>
      <c r="G187" s="80" t="s">
        <v>13</v>
      </c>
      <c r="H187" s="81" t="s">
        <v>4</v>
      </c>
      <c r="I187" s="81">
        <v>9</v>
      </c>
      <c r="J187" s="81">
        <v>2</v>
      </c>
      <c r="K187" s="81">
        <v>0</v>
      </c>
      <c r="L187" s="81">
        <v>2</v>
      </c>
      <c r="M187" s="81">
        <v>5</v>
      </c>
      <c r="N187" s="81">
        <v>21</v>
      </c>
      <c r="O187" s="81">
        <v>40</v>
      </c>
      <c r="P187" s="81">
        <v>8</v>
      </c>
      <c r="Q187" s="82">
        <v>-19</v>
      </c>
      <c r="R187" s="22"/>
      <c r="S187" s="80" t="s">
        <v>13</v>
      </c>
      <c r="T187" s="81" t="s">
        <v>4</v>
      </c>
      <c r="U187" s="81">
        <v>19</v>
      </c>
      <c r="V187" s="81">
        <v>5</v>
      </c>
      <c r="W187" s="81">
        <v>2</v>
      </c>
      <c r="X187" s="81">
        <v>4</v>
      </c>
      <c r="Y187" s="81">
        <v>8</v>
      </c>
      <c r="Z187" s="81">
        <v>58</v>
      </c>
      <c r="AA187" s="81">
        <v>80</v>
      </c>
      <c r="AB187" s="81">
        <v>23</v>
      </c>
      <c r="AC187" s="82">
        <v>-22</v>
      </c>
    </row>
    <row r="188" spans="6:29" ht="20.100000000000001" customHeight="1" x14ac:dyDescent="0.25">
      <c r="F188" s="22"/>
      <c r="G188" s="80" t="s">
        <v>16</v>
      </c>
      <c r="H188" s="81" t="s">
        <v>102</v>
      </c>
      <c r="I188" s="81">
        <v>9</v>
      </c>
      <c r="J188" s="81">
        <v>1</v>
      </c>
      <c r="K188" s="81">
        <v>1</v>
      </c>
      <c r="L188" s="81">
        <v>1</v>
      </c>
      <c r="M188" s="81">
        <v>6</v>
      </c>
      <c r="N188" s="81">
        <v>29</v>
      </c>
      <c r="O188" s="81">
        <v>43</v>
      </c>
      <c r="P188" s="81">
        <v>6</v>
      </c>
      <c r="Q188" s="82">
        <v>-14</v>
      </c>
      <c r="R188" s="22"/>
      <c r="S188" s="80" t="s">
        <v>16</v>
      </c>
      <c r="T188" s="81" t="s">
        <v>102</v>
      </c>
      <c r="U188" s="81">
        <v>20</v>
      </c>
      <c r="V188" s="81">
        <v>4</v>
      </c>
      <c r="W188" s="81">
        <v>3</v>
      </c>
      <c r="X188" s="81">
        <v>2</v>
      </c>
      <c r="Y188" s="81">
        <v>11</v>
      </c>
      <c r="Z188" s="81">
        <v>78</v>
      </c>
      <c r="AA188" s="81">
        <v>99</v>
      </c>
      <c r="AB188" s="81">
        <v>20</v>
      </c>
      <c r="AC188" s="82">
        <v>-21</v>
      </c>
    </row>
    <row r="189" spans="6:29" ht="20.100000000000001" customHeight="1" thickBot="1" x14ac:dyDescent="0.3">
      <c r="F189" s="22"/>
      <c r="G189" s="83" t="s">
        <v>17</v>
      </c>
      <c r="H189" s="84" t="s">
        <v>124</v>
      </c>
      <c r="I189" s="84">
        <v>9</v>
      </c>
      <c r="J189" s="84">
        <v>1</v>
      </c>
      <c r="K189" s="84">
        <v>1</v>
      </c>
      <c r="L189" s="84">
        <v>0</v>
      </c>
      <c r="M189" s="84">
        <v>7</v>
      </c>
      <c r="N189" s="84">
        <v>21</v>
      </c>
      <c r="O189" s="84">
        <v>40</v>
      </c>
      <c r="P189" s="84">
        <v>5</v>
      </c>
      <c r="Q189" s="85">
        <v>-19</v>
      </c>
      <c r="R189" s="22"/>
      <c r="S189" s="83" t="s">
        <v>17</v>
      </c>
      <c r="T189" s="84" t="s">
        <v>124</v>
      </c>
      <c r="U189" s="84">
        <v>20</v>
      </c>
      <c r="V189" s="84">
        <v>5</v>
      </c>
      <c r="W189" s="84">
        <v>1</v>
      </c>
      <c r="X189" s="84">
        <v>0</v>
      </c>
      <c r="Y189" s="84">
        <v>14</v>
      </c>
      <c r="Z189" s="84">
        <v>59</v>
      </c>
      <c r="AA189" s="84">
        <v>85</v>
      </c>
      <c r="AB189" s="84">
        <v>17</v>
      </c>
      <c r="AC189" s="85">
        <v>-26</v>
      </c>
    </row>
    <row r="190" spans="6:29" ht="20.100000000000001" customHeight="1" x14ac:dyDescent="0.25">
      <c r="F190" s="22"/>
      <c r="G190" s="205"/>
      <c r="H190" s="205"/>
      <c r="I190" s="205"/>
      <c r="J190" s="205"/>
      <c r="K190" s="205"/>
      <c r="L190" s="205"/>
      <c r="M190" s="205"/>
      <c r="N190" s="205"/>
      <c r="O190" s="205"/>
      <c r="P190" s="205"/>
      <c r="Q190" s="205"/>
      <c r="R190" s="22"/>
      <c r="S190" s="205"/>
      <c r="T190" s="205"/>
      <c r="U190" s="205"/>
      <c r="V190" s="205"/>
      <c r="W190" s="205"/>
      <c r="X190" s="205"/>
      <c r="Y190" s="205"/>
      <c r="Z190" s="205"/>
      <c r="AA190" s="205"/>
      <c r="AB190" s="205"/>
      <c r="AC190" s="205"/>
    </row>
    <row r="191" spans="6:29" ht="20.100000000000001" customHeight="1" thickBot="1" x14ac:dyDescent="0.3">
      <c r="F191" s="22"/>
      <c r="G191" s="205"/>
      <c r="H191" s="205"/>
      <c r="I191" s="205"/>
      <c r="J191" s="205"/>
      <c r="K191" s="205"/>
      <c r="L191" s="205"/>
      <c r="M191" s="205"/>
      <c r="N191" s="205"/>
      <c r="O191" s="205"/>
      <c r="P191" s="205"/>
      <c r="Q191" s="205"/>
      <c r="R191" s="22"/>
      <c r="S191" s="205"/>
      <c r="T191" s="205"/>
      <c r="U191" s="205"/>
      <c r="V191" s="205"/>
      <c r="W191" s="205"/>
      <c r="X191" s="205"/>
      <c r="Y191" s="205"/>
      <c r="Z191" s="205"/>
      <c r="AA191" s="205"/>
      <c r="AB191" s="205"/>
      <c r="AC191" s="205"/>
    </row>
    <row r="192" spans="6:29" ht="20.100000000000001" customHeight="1" x14ac:dyDescent="0.25">
      <c r="F192" s="22"/>
      <c r="G192" s="499" t="s">
        <v>160</v>
      </c>
      <c r="H192" s="500"/>
      <c r="I192" s="500"/>
      <c r="J192" s="500"/>
      <c r="K192" s="500"/>
      <c r="L192" s="500"/>
      <c r="M192" s="500"/>
      <c r="N192" s="500"/>
      <c r="O192" s="500"/>
      <c r="P192" s="500"/>
      <c r="Q192" s="501"/>
      <c r="R192" s="22"/>
      <c r="S192" s="499" t="s">
        <v>171</v>
      </c>
      <c r="T192" s="500"/>
      <c r="U192" s="500"/>
      <c r="V192" s="500"/>
      <c r="W192" s="500"/>
      <c r="X192" s="500"/>
      <c r="Y192" s="500"/>
      <c r="Z192" s="500"/>
      <c r="AA192" s="500"/>
      <c r="AB192" s="500"/>
      <c r="AC192" s="501"/>
    </row>
    <row r="193" spans="6:29" ht="20.100000000000001" customHeight="1" x14ac:dyDescent="0.25">
      <c r="F193" s="22"/>
      <c r="G193" s="75"/>
      <c r="H193" s="76" t="s">
        <v>196</v>
      </c>
      <c r="I193" s="77" t="s">
        <v>89</v>
      </c>
      <c r="J193" s="78" t="s">
        <v>140</v>
      </c>
      <c r="K193" s="78" t="s">
        <v>141</v>
      </c>
      <c r="L193" s="78" t="s">
        <v>142</v>
      </c>
      <c r="M193" s="78" t="s">
        <v>143</v>
      </c>
      <c r="N193" s="78" t="s">
        <v>144</v>
      </c>
      <c r="O193" s="78" t="s">
        <v>145</v>
      </c>
      <c r="P193" s="78" t="s">
        <v>146</v>
      </c>
      <c r="Q193" s="79" t="s">
        <v>147</v>
      </c>
      <c r="R193" s="22"/>
      <c r="S193" s="75"/>
      <c r="T193" s="76" t="s">
        <v>196</v>
      </c>
      <c r="U193" s="77" t="s">
        <v>89</v>
      </c>
      <c r="V193" s="78" t="s">
        <v>140</v>
      </c>
      <c r="W193" s="78" t="s">
        <v>141</v>
      </c>
      <c r="X193" s="78" t="s">
        <v>142</v>
      </c>
      <c r="Y193" s="78" t="s">
        <v>143</v>
      </c>
      <c r="Z193" s="78" t="s">
        <v>144</v>
      </c>
      <c r="AA193" s="78" t="s">
        <v>145</v>
      </c>
      <c r="AB193" s="78" t="s">
        <v>146</v>
      </c>
      <c r="AC193" s="79" t="s">
        <v>147</v>
      </c>
    </row>
    <row r="194" spans="6:29" ht="20.100000000000001" customHeight="1" x14ac:dyDescent="0.25">
      <c r="F194" s="22"/>
      <c r="G194" s="80" t="s">
        <v>0</v>
      </c>
      <c r="H194" s="81" t="s">
        <v>14</v>
      </c>
      <c r="I194" s="81">
        <v>10</v>
      </c>
      <c r="J194" s="81">
        <v>7</v>
      </c>
      <c r="K194" s="81">
        <v>0</v>
      </c>
      <c r="L194" s="81">
        <v>1</v>
      </c>
      <c r="M194" s="81">
        <v>2</v>
      </c>
      <c r="N194" s="81">
        <v>40</v>
      </c>
      <c r="O194" s="81">
        <v>29</v>
      </c>
      <c r="P194" s="81">
        <v>22</v>
      </c>
      <c r="Q194" s="82">
        <v>11</v>
      </c>
      <c r="R194" s="22"/>
      <c r="S194" s="80" t="s">
        <v>0</v>
      </c>
      <c r="T194" s="81" t="s">
        <v>7</v>
      </c>
      <c r="U194" s="81">
        <v>21</v>
      </c>
      <c r="V194" s="81">
        <v>14</v>
      </c>
      <c r="W194" s="81">
        <v>1</v>
      </c>
      <c r="X194" s="81">
        <v>1</v>
      </c>
      <c r="Y194" s="81">
        <v>5</v>
      </c>
      <c r="Z194" s="81">
        <v>88</v>
      </c>
      <c r="AA194" s="81">
        <v>56</v>
      </c>
      <c r="AB194" s="81">
        <v>45</v>
      </c>
      <c r="AC194" s="82">
        <v>32</v>
      </c>
    </row>
    <row r="195" spans="6:29" ht="20.100000000000001" customHeight="1" x14ac:dyDescent="0.25">
      <c r="G195" s="80" t="s">
        <v>3</v>
      </c>
      <c r="H195" s="81" t="s">
        <v>15</v>
      </c>
      <c r="I195" s="81">
        <v>10</v>
      </c>
      <c r="J195" s="81">
        <v>6</v>
      </c>
      <c r="K195" s="81">
        <v>1</v>
      </c>
      <c r="L195" s="81">
        <v>1</v>
      </c>
      <c r="M195" s="81">
        <v>2</v>
      </c>
      <c r="N195" s="81">
        <v>42</v>
      </c>
      <c r="O195" s="81">
        <v>25</v>
      </c>
      <c r="P195" s="81">
        <v>21</v>
      </c>
      <c r="Q195" s="82">
        <v>17</v>
      </c>
      <c r="S195" s="80" t="s">
        <v>3</v>
      </c>
      <c r="T195" s="81" t="s">
        <v>14</v>
      </c>
      <c r="U195" s="81">
        <v>21</v>
      </c>
      <c r="V195" s="81">
        <v>14</v>
      </c>
      <c r="W195" s="81">
        <v>0</v>
      </c>
      <c r="X195" s="81">
        <v>2</v>
      </c>
      <c r="Y195" s="81">
        <v>5</v>
      </c>
      <c r="Z195" s="81">
        <v>87</v>
      </c>
      <c r="AA195" s="81">
        <v>58</v>
      </c>
      <c r="AB195" s="81">
        <v>44</v>
      </c>
      <c r="AC195" s="82">
        <v>29</v>
      </c>
    </row>
    <row r="196" spans="6:29" ht="20.100000000000001" customHeight="1" x14ac:dyDescent="0.25">
      <c r="F196" s="22"/>
      <c r="G196" s="80" t="s">
        <v>5</v>
      </c>
      <c r="H196" s="81" t="s">
        <v>7</v>
      </c>
      <c r="I196" s="81">
        <v>10</v>
      </c>
      <c r="J196" s="81">
        <v>6</v>
      </c>
      <c r="K196" s="81">
        <v>0</v>
      </c>
      <c r="L196" s="81">
        <v>0</v>
      </c>
      <c r="M196" s="81">
        <v>4</v>
      </c>
      <c r="N196" s="81">
        <v>41</v>
      </c>
      <c r="O196" s="81">
        <v>29</v>
      </c>
      <c r="P196" s="81">
        <v>18</v>
      </c>
      <c r="Q196" s="82">
        <v>12</v>
      </c>
      <c r="R196" s="22"/>
      <c r="S196" s="80" t="s">
        <v>5</v>
      </c>
      <c r="T196" s="81" t="s">
        <v>11</v>
      </c>
      <c r="U196" s="81">
        <v>21</v>
      </c>
      <c r="V196" s="81">
        <v>10</v>
      </c>
      <c r="W196" s="81">
        <v>3</v>
      </c>
      <c r="X196" s="81">
        <v>1</v>
      </c>
      <c r="Y196" s="81">
        <v>7</v>
      </c>
      <c r="Z196" s="81">
        <v>91</v>
      </c>
      <c r="AA196" s="81">
        <v>68</v>
      </c>
      <c r="AB196" s="81">
        <v>37</v>
      </c>
      <c r="AC196" s="82">
        <v>23</v>
      </c>
    </row>
    <row r="197" spans="6:29" ht="20.100000000000001" customHeight="1" x14ac:dyDescent="0.25">
      <c r="F197" s="40"/>
      <c r="G197" s="80" t="s">
        <v>8</v>
      </c>
      <c r="H197" s="81" t="s">
        <v>11</v>
      </c>
      <c r="I197" s="81">
        <v>10</v>
      </c>
      <c r="J197" s="81">
        <v>5</v>
      </c>
      <c r="K197" s="81">
        <v>1</v>
      </c>
      <c r="L197" s="81">
        <v>1</v>
      </c>
      <c r="M197" s="81">
        <v>3</v>
      </c>
      <c r="N197" s="81">
        <v>34</v>
      </c>
      <c r="O197" s="81">
        <v>26</v>
      </c>
      <c r="P197" s="81">
        <v>18</v>
      </c>
      <c r="Q197" s="82">
        <v>8</v>
      </c>
      <c r="R197" s="40"/>
      <c r="S197" s="80" t="s">
        <v>8</v>
      </c>
      <c r="T197" s="81" t="s">
        <v>2</v>
      </c>
      <c r="U197" s="81">
        <v>21</v>
      </c>
      <c r="V197" s="81">
        <v>8</v>
      </c>
      <c r="W197" s="81">
        <v>4</v>
      </c>
      <c r="X197" s="81">
        <v>0</v>
      </c>
      <c r="Y197" s="81">
        <v>9</v>
      </c>
      <c r="Z197" s="81">
        <v>71</v>
      </c>
      <c r="AA197" s="81">
        <v>69</v>
      </c>
      <c r="AB197" s="81">
        <v>32</v>
      </c>
      <c r="AC197" s="82">
        <v>2</v>
      </c>
    </row>
    <row r="198" spans="6:29" ht="20.100000000000001" customHeight="1" x14ac:dyDescent="0.25">
      <c r="F198" s="22"/>
      <c r="G198" s="80" t="s">
        <v>10</v>
      </c>
      <c r="H198" s="81" t="s">
        <v>197</v>
      </c>
      <c r="I198" s="81">
        <v>10</v>
      </c>
      <c r="J198" s="81">
        <v>4</v>
      </c>
      <c r="K198" s="81">
        <v>2</v>
      </c>
      <c r="L198" s="81">
        <v>1</v>
      </c>
      <c r="M198" s="81">
        <v>3</v>
      </c>
      <c r="N198" s="81">
        <v>49</v>
      </c>
      <c r="O198" s="81">
        <v>37</v>
      </c>
      <c r="P198" s="81">
        <v>17</v>
      </c>
      <c r="Q198" s="82">
        <v>12</v>
      </c>
      <c r="R198" s="22"/>
      <c r="S198" s="80" t="s">
        <v>10</v>
      </c>
      <c r="T198" s="81" t="s">
        <v>15</v>
      </c>
      <c r="U198" s="81">
        <v>21</v>
      </c>
      <c r="V198" s="81">
        <v>9</v>
      </c>
      <c r="W198" s="81">
        <v>1</v>
      </c>
      <c r="X198" s="81">
        <v>2</v>
      </c>
      <c r="Y198" s="81">
        <v>9</v>
      </c>
      <c r="Z198" s="81">
        <v>84</v>
      </c>
      <c r="AA198" s="81">
        <v>75</v>
      </c>
      <c r="AB198" s="81">
        <v>31</v>
      </c>
      <c r="AC198" s="82">
        <v>9</v>
      </c>
    </row>
    <row r="199" spans="6:29" ht="20.100000000000001" customHeight="1" x14ac:dyDescent="0.25">
      <c r="F199" s="22"/>
      <c r="G199" s="80" t="s">
        <v>13</v>
      </c>
      <c r="H199" s="81" t="s">
        <v>204</v>
      </c>
      <c r="I199" s="81">
        <v>10</v>
      </c>
      <c r="J199" s="81">
        <v>4</v>
      </c>
      <c r="K199" s="81">
        <v>2</v>
      </c>
      <c r="L199" s="81">
        <v>0</v>
      </c>
      <c r="M199" s="81">
        <v>4</v>
      </c>
      <c r="N199" s="81">
        <v>32</v>
      </c>
      <c r="O199" s="81">
        <v>37</v>
      </c>
      <c r="P199" s="81">
        <v>16</v>
      </c>
      <c r="Q199" s="82">
        <v>-5</v>
      </c>
      <c r="R199" s="22"/>
      <c r="S199" s="80" t="s">
        <v>13</v>
      </c>
      <c r="T199" s="81" t="s">
        <v>204</v>
      </c>
      <c r="U199" s="81">
        <v>21</v>
      </c>
      <c r="V199" s="81">
        <v>8</v>
      </c>
      <c r="W199" s="81">
        <v>2</v>
      </c>
      <c r="X199" s="81">
        <v>1</v>
      </c>
      <c r="Y199" s="81">
        <v>10</v>
      </c>
      <c r="Z199" s="81">
        <v>56</v>
      </c>
      <c r="AA199" s="81">
        <v>80</v>
      </c>
      <c r="AB199" s="81">
        <v>29</v>
      </c>
      <c r="AC199" s="82">
        <v>-24</v>
      </c>
    </row>
    <row r="200" spans="6:29" ht="20.100000000000001" customHeight="1" x14ac:dyDescent="0.25">
      <c r="F200" s="22"/>
      <c r="G200" s="80" t="s">
        <v>16</v>
      </c>
      <c r="H200" s="81" t="s">
        <v>2</v>
      </c>
      <c r="I200" s="81">
        <v>10</v>
      </c>
      <c r="J200" s="81">
        <v>3</v>
      </c>
      <c r="K200" s="81">
        <v>2</v>
      </c>
      <c r="L200" s="81">
        <v>0</v>
      </c>
      <c r="M200" s="81">
        <v>5</v>
      </c>
      <c r="N200" s="81">
        <v>30</v>
      </c>
      <c r="O200" s="81">
        <v>37</v>
      </c>
      <c r="P200" s="81">
        <v>13</v>
      </c>
      <c r="Q200" s="82">
        <v>-7</v>
      </c>
      <c r="R200" s="22"/>
      <c r="S200" s="80" t="s">
        <v>16</v>
      </c>
      <c r="T200" s="81" t="s">
        <v>135</v>
      </c>
      <c r="U200" s="81">
        <v>21</v>
      </c>
      <c r="V200" s="81">
        <v>6</v>
      </c>
      <c r="W200" s="81">
        <v>2</v>
      </c>
      <c r="X200" s="81">
        <v>5</v>
      </c>
      <c r="Y200" s="81">
        <v>8</v>
      </c>
      <c r="Z200" s="81">
        <v>77</v>
      </c>
      <c r="AA200" s="81">
        <v>86</v>
      </c>
      <c r="AB200" s="81">
        <v>27</v>
      </c>
      <c r="AC200" s="82">
        <v>-9</v>
      </c>
    </row>
    <row r="201" spans="6:29" ht="20.100000000000001" customHeight="1" x14ac:dyDescent="0.25">
      <c r="F201" s="22"/>
      <c r="G201" s="80" t="s">
        <v>17</v>
      </c>
      <c r="H201" s="81" t="s">
        <v>135</v>
      </c>
      <c r="I201" s="81">
        <v>10</v>
      </c>
      <c r="J201" s="81">
        <v>1</v>
      </c>
      <c r="K201" s="81">
        <v>1</v>
      </c>
      <c r="L201" s="81">
        <v>3</v>
      </c>
      <c r="M201" s="81">
        <v>5</v>
      </c>
      <c r="N201" s="81">
        <v>31</v>
      </c>
      <c r="O201" s="81">
        <v>47</v>
      </c>
      <c r="P201" s="81">
        <v>8</v>
      </c>
      <c r="Q201" s="82">
        <v>-16</v>
      </c>
      <c r="R201" s="22"/>
      <c r="S201" s="80" t="s">
        <v>17</v>
      </c>
      <c r="T201" s="81" t="s">
        <v>197</v>
      </c>
      <c r="U201" s="81">
        <v>21</v>
      </c>
      <c r="V201" s="81">
        <v>7</v>
      </c>
      <c r="W201" s="81">
        <v>2</v>
      </c>
      <c r="X201" s="81">
        <v>1</v>
      </c>
      <c r="Y201" s="81">
        <v>11</v>
      </c>
      <c r="Z201" s="81">
        <v>82</v>
      </c>
      <c r="AA201" s="81">
        <v>89</v>
      </c>
      <c r="AB201" s="81">
        <v>26</v>
      </c>
      <c r="AC201" s="82">
        <v>-7</v>
      </c>
    </row>
    <row r="202" spans="6:29" ht="20.100000000000001" customHeight="1" x14ac:dyDescent="0.25">
      <c r="F202" s="22"/>
      <c r="G202" s="75"/>
      <c r="H202" s="76" t="s">
        <v>139</v>
      </c>
      <c r="I202" s="77" t="s">
        <v>89</v>
      </c>
      <c r="J202" s="78" t="s">
        <v>140</v>
      </c>
      <c r="K202" s="78" t="s">
        <v>141</v>
      </c>
      <c r="L202" s="78" t="s">
        <v>142</v>
      </c>
      <c r="M202" s="78" t="s">
        <v>143</v>
      </c>
      <c r="N202" s="78" t="s">
        <v>144</v>
      </c>
      <c r="O202" s="78" t="s">
        <v>145</v>
      </c>
      <c r="P202" s="78" t="s">
        <v>146</v>
      </c>
      <c r="Q202" s="79" t="s">
        <v>147</v>
      </c>
      <c r="R202" s="22"/>
      <c r="S202" s="75"/>
      <c r="T202" s="76" t="s">
        <v>139</v>
      </c>
      <c r="U202" s="77" t="s">
        <v>89</v>
      </c>
      <c r="V202" s="78" t="s">
        <v>140</v>
      </c>
      <c r="W202" s="78" t="s">
        <v>141</v>
      </c>
      <c r="X202" s="78" t="s">
        <v>142</v>
      </c>
      <c r="Y202" s="78" t="s">
        <v>143</v>
      </c>
      <c r="Z202" s="78" t="s">
        <v>144</v>
      </c>
      <c r="AA202" s="78" t="s">
        <v>145</v>
      </c>
      <c r="AB202" s="78" t="s">
        <v>146</v>
      </c>
      <c r="AC202" s="79" t="s">
        <v>147</v>
      </c>
    </row>
    <row r="203" spans="6:29" ht="20.100000000000001" customHeight="1" x14ac:dyDescent="0.25">
      <c r="F203" s="22"/>
      <c r="G203" s="80" t="s">
        <v>0</v>
      </c>
      <c r="H203" s="81" t="s">
        <v>12</v>
      </c>
      <c r="I203" s="81">
        <v>10</v>
      </c>
      <c r="J203" s="81">
        <v>7</v>
      </c>
      <c r="K203" s="81">
        <v>1</v>
      </c>
      <c r="L203" s="81">
        <v>0</v>
      </c>
      <c r="M203" s="81">
        <v>2</v>
      </c>
      <c r="N203" s="81">
        <v>58</v>
      </c>
      <c r="O203" s="81">
        <v>38</v>
      </c>
      <c r="P203" s="81">
        <v>23</v>
      </c>
      <c r="Q203" s="82">
        <v>20</v>
      </c>
      <c r="R203" s="22"/>
      <c r="S203" s="80" t="s">
        <v>0</v>
      </c>
      <c r="T203" s="81" t="s">
        <v>12</v>
      </c>
      <c r="U203" s="81">
        <v>21</v>
      </c>
      <c r="V203" s="81">
        <v>13</v>
      </c>
      <c r="W203" s="81">
        <v>3</v>
      </c>
      <c r="X203" s="81">
        <v>1</v>
      </c>
      <c r="Y203" s="81">
        <v>4</v>
      </c>
      <c r="Z203" s="81">
        <v>109</v>
      </c>
      <c r="AA203" s="81">
        <v>74</v>
      </c>
      <c r="AB203" s="81">
        <v>46</v>
      </c>
      <c r="AC203" s="82">
        <v>35</v>
      </c>
    </row>
    <row r="204" spans="6:29" ht="20.100000000000001" customHeight="1" x14ac:dyDescent="0.25">
      <c r="F204" s="22"/>
      <c r="G204" s="80" t="s">
        <v>3</v>
      </c>
      <c r="H204" s="81" t="s">
        <v>136</v>
      </c>
      <c r="I204" s="81">
        <v>10</v>
      </c>
      <c r="J204" s="81">
        <v>7</v>
      </c>
      <c r="K204" s="81">
        <v>0</v>
      </c>
      <c r="L204" s="81">
        <v>1</v>
      </c>
      <c r="M204" s="81">
        <v>2</v>
      </c>
      <c r="N204" s="81">
        <v>43</v>
      </c>
      <c r="O204" s="81">
        <v>24</v>
      </c>
      <c r="P204" s="81">
        <v>22</v>
      </c>
      <c r="Q204" s="82">
        <v>19</v>
      </c>
      <c r="R204" s="22"/>
      <c r="S204" s="80" t="s">
        <v>3</v>
      </c>
      <c r="T204" s="81" t="s">
        <v>6</v>
      </c>
      <c r="U204" s="81">
        <v>21</v>
      </c>
      <c r="V204" s="81">
        <v>9</v>
      </c>
      <c r="W204" s="81">
        <v>2</v>
      </c>
      <c r="X204" s="81">
        <v>2</v>
      </c>
      <c r="Y204" s="81">
        <v>8</v>
      </c>
      <c r="Z204" s="81">
        <v>93</v>
      </c>
      <c r="AA204" s="81">
        <v>99</v>
      </c>
      <c r="AB204" s="81">
        <v>33</v>
      </c>
      <c r="AC204" s="82">
        <v>-6</v>
      </c>
    </row>
    <row r="205" spans="6:29" ht="20.100000000000001" customHeight="1" x14ac:dyDescent="0.25">
      <c r="F205" s="22"/>
      <c r="G205" s="80" t="s">
        <v>5</v>
      </c>
      <c r="H205" s="81" t="s">
        <v>6</v>
      </c>
      <c r="I205" s="81">
        <v>10</v>
      </c>
      <c r="J205" s="81">
        <v>3</v>
      </c>
      <c r="K205" s="81">
        <v>2</v>
      </c>
      <c r="L205" s="81">
        <v>2</v>
      </c>
      <c r="M205" s="81">
        <v>3</v>
      </c>
      <c r="N205" s="81">
        <v>48</v>
      </c>
      <c r="O205" s="81">
        <v>48</v>
      </c>
      <c r="P205" s="81">
        <v>15</v>
      </c>
      <c r="Q205" s="82">
        <v>0</v>
      </c>
      <c r="R205" s="22"/>
      <c r="S205" s="80" t="s">
        <v>5</v>
      </c>
      <c r="T205" s="81" t="s">
        <v>9</v>
      </c>
      <c r="U205" s="81">
        <v>21</v>
      </c>
      <c r="V205" s="81">
        <v>9</v>
      </c>
      <c r="W205" s="81">
        <v>1</v>
      </c>
      <c r="X205" s="81">
        <v>2</v>
      </c>
      <c r="Y205" s="81">
        <v>9</v>
      </c>
      <c r="Z205" s="81">
        <v>74</v>
      </c>
      <c r="AA205" s="81">
        <v>71</v>
      </c>
      <c r="AB205" s="81">
        <v>31</v>
      </c>
      <c r="AC205" s="82">
        <v>3</v>
      </c>
    </row>
    <row r="206" spans="6:29" ht="20.100000000000001" customHeight="1" x14ac:dyDescent="0.25">
      <c r="F206" s="40"/>
      <c r="G206" s="80" t="s">
        <v>8</v>
      </c>
      <c r="H206" s="81" t="s">
        <v>101</v>
      </c>
      <c r="I206" s="81">
        <v>10</v>
      </c>
      <c r="J206" s="81">
        <v>4</v>
      </c>
      <c r="K206" s="81">
        <v>0</v>
      </c>
      <c r="L206" s="81">
        <v>2</v>
      </c>
      <c r="M206" s="81">
        <v>4</v>
      </c>
      <c r="N206" s="81">
        <v>29</v>
      </c>
      <c r="O206" s="81">
        <v>34</v>
      </c>
      <c r="P206" s="81">
        <v>14</v>
      </c>
      <c r="Q206" s="82">
        <v>-5</v>
      </c>
      <c r="R206" s="40"/>
      <c r="S206" s="80" t="s">
        <v>8</v>
      </c>
      <c r="T206" s="81" t="s">
        <v>136</v>
      </c>
      <c r="U206" s="81">
        <v>21</v>
      </c>
      <c r="V206" s="81">
        <v>9</v>
      </c>
      <c r="W206" s="81">
        <v>0</v>
      </c>
      <c r="X206" s="81">
        <v>2</v>
      </c>
      <c r="Y206" s="81">
        <v>10</v>
      </c>
      <c r="Z206" s="81">
        <v>70</v>
      </c>
      <c r="AA206" s="81">
        <v>77</v>
      </c>
      <c r="AB206" s="81">
        <v>29</v>
      </c>
      <c r="AC206" s="82">
        <v>-7</v>
      </c>
    </row>
    <row r="207" spans="6:29" ht="20.100000000000001" customHeight="1" x14ac:dyDescent="0.25">
      <c r="F207" s="22"/>
      <c r="G207" s="80" t="s">
        <v>10</v>
      </c>
      <c r="H207" s="81" t="s">
        <v>9</v>
      </c>
      <c r="I207" s="81">
        <v>10</v>
      </c>
      <c r="J207" s="81">
        <v>3</v>
      </c>
      <c r="K207" s="81">
        <v>1</v>
      </c>
      <c r="L207" s="81">
        <v>0</v>
      </c>
      <c r="M207" s="81">
        <v>6</v>
      </c>
      <c r="N207" s="81">
        <v>29</v>
      </c>
      <c r="O207" s="81">
        <v>38</v>
      </c>
      <c r="P207" s="81">
        <v>11</v>
      </c>
      <c r="Q207" s="82">
        <v>-9</v>
      </c>
      <c r="R207" s="22"/>
      <c r="S207" s="80" t="s">
        <v>10</v>
      </c>
      <c r="T207" s="81" t="s">
        <v>101</v>
      </c>
      <c r="U207" s="81">
        <v>21</v>
      </c>
      <c r="V207" s="81">
        <v>7</v>
      </c>
      <c r="W207" s="81">
        <v>1</v>
      </c>
      <c r="X207" s="81">
        <v>3</v>
      </c>
      <c r="Y207" s="81">
        <v>10</v>
      </c>
      <c r="Z207" s="81">
        <v>54</v>
      </c>
      <c r="AA207" s="81">
        <v>69</v>
      </c>
      <c r="AB207" s="81">
        <v>26</v>
      </c>
      <c r="AC207" s="82">
        <v>-15</v>
      </c>
    </row>
    <row r="208" spans="6:29" ht="20.100000000000001" customHeight="1" x14ac:dyDescent="0.25">
      <c r="F208" s="22"/>
      <c r="G208" s="80" t="s">
        <v>13</v>
      </c>
      <c r="H208" s="81" t="s">
        <v>124</v>
      </c>
      <c r="I208" s="81">
        <v>10</v>
      </c>
      <c r="J208" s="81">
        <v>2</v>
      </c>
      <c r="K208" s="81">
        <v>1</v>
      </c>
      <c r="L208" s="81">
        <v>0</v>
      </c>
      <c r="M208" s="81">
        <v>7</v>
      </c>
      <c r="N208" s="81">
        <v>27</v>
      </c>
      <c r="O208" s="81">
        <v>42</v>
      </c>
      <c r="P208" s="81">
        <v>8</v>
      </c>
      <c r="Q208" s="82">
        <v>-15</v>
      </c>
      <c r="R208" s="22"/>
      <c r="S208" s="80" t="s">
        <v>13</v>
      </c>
      <c r="T208" s="81" t="s">
        <v>4</v>
      </c>
      <c r="U208" s="81">
        <v>21</v>
      </c>
      <c r="V208" s="81">
        <v>6</v>
      </c>
      <c r="W208" s="81">
        <v>2</v>
      </c>
      <c r="X208" s="81">
        <v>4</v>
      </c>
      <c r="Y208" s="81">
        <v>9</v>
      </c>
      <c r="Z208" s="81">
        <v>68</v>
      </c>
      <c r="AA208" s="81">
        <v>88</v>
      </c>
      <c r="AB208" s="81">
        <v>26</v>
      </c>
      <c r="AC208" s="82">
        <v>-20</v>
      </c>
    </row>
    <row r="209" spans="6:29" ht="20.100000000000001" customHeight="1" x14ac:dyDescent="0.25">
      <c r="F209" s="22"/>
      <c r="G209" s="80" t="s">
        <v>16</v>
      </c>
      <c r="H209" s="81" t="s">
        <v>4</v>
      </c>
      <c r="I209" s="81">
        <v>10</v>
      </c>
      <c r="J209" s="81">
        <v>2</v>
      </c>
      <c r="K209" s="81">
        <v>0</v>
      </c>
      <c r="L209" s="81">
        <v>2</v>
      </c>
      <c r="M209" s="81">
        <v>6</v>
      </c>
      <c r="N209" s="81">
        <v>23</v>
      </c>
      <c r="O209" s="81">
        <v>48</v>
      </c>
      <c r="P209" s="81">
        <v>8</v>
      </c>
      <c r="Q209" s="82">
        <v>-25</v>
      </c>
      <c r="R209" s="22"/>
      <c r="S209" s="80" t="s">
        <v>16</v>
      </c>
      <c r="T209" s="81" t="s">
        <v>102</v>
      </c>
      <c r="U209" s="81">
        <v>21</v>
      </c>
      <c r="V209" s="81">
        <v>5</v>
      </c>
      <c r="W209" s="81">
        <v>3</v>
      </c>
      <c r="X209" s="81">
        <v>2</v>
      </c>
      <c r="Y209" s="81">
        <v>11</v>
      </c>
      <c r="Z209" s="81">
        <v>81</v>
      </c>
      <c r="AA209" s="81">
        <v>101</v>
      </c>
      <c r="AB209" s="81">
        <v>23</v>
      </c>
      <c r="AC209" s="82">
        <v>-20</v>
      </c>
    </row>
    <row r="210" spans="6:29" ht="20.100000000000001" customHeight="1" thickBot="1" x14ac:dyDescent="0.3">
      <c r="F210" s="22"/>
      <c r="G210" s="83" t="s">
        <v>17</v>
      </c>
      <c r="H210" s="84" t="s">
        <v>102</v>
      </c>
      <c r="I210" s="84">
        <v>10</v>
      </c>
      <c r="J210" s="84">
        <v>1</v>
      </c>
      <c r="K210" s="84">
        <v>1</v>
      </c>
      <c r="L210" s="84">
        <v>1</v>
      </c>
      <c r="M210" s="84">
        <v>7</v>
      </c>
      <c r="N210" s="84">
        <v>33</v>
      </c>
      <c r="O210" s="84">
        <v>50</v>
      </c>
      <c r="P210" s="84">
        <v>6</v>
      </c>
      <c r="Q210" s="85">
        <v>-17</v>
      </c>
      <c r="R210" s="22"/>
      <c r="S210" s="83" t="s">
        <v>17</v>
      </c>
      <c r="T210" s="84" t="s">
        <v>124</v>
      </c>
      <c r="U210" s="84">
        <v>21</v>
      </c>
      <c r="V210" s="84">
        <v>5</v>
      </c>
      <c r="W210" s="84">
        <v>2</v>
      </c>
      <c r="X210" s="84">
        <v>0</v>
      </c>
      <c r="Y210" s="84">
        <v>14</v>
      </c>
      <c r="Z210" s="84">
        <v>61</v>
      </c>
      <c r="AA210" s="84">
        <v>86</v>
      </c>
      <c r="AB210" s="84">
        <v>19</v>
      </c>
      <c r="AC210" s="85">
        <v>-25</v>
      </c>
    </row>
    <row r="211" spans="6:29" ht="20.100000000000001" customHeight="1" x14ac:dyDescent="0.25">
      <c r="F211" s="22"/>
      <c r="G211" s="205"/>
      <c r="H211" s="205"/>
      <c r="I211" s="205"/>
      <c r="J211" s="205"/>
      <c r="K211" s="205"/>
      <c r="L211" s="205"/>
      <c r="M211" s="205"/>
      <c r="N211" s="205"/>
      <c r="O211" s="205"/>
      <c r="P211" s="205"/>
      <c r="Q211" s="205"/>
      <c r="R211" s="22"/>
      <c r="S211" s="205"/>
      <c r="T211" s="205"/>
      <c r="U211" s="205"/>
      <c r="V211" s="205"/>
      <c r="W211" s="205"/>
      <c r="X211" s="205"/>
      <c r="Y211" s="205"/>
      <c r="Z211" s="205"/>
      <c r="AA211" s="205"/>
      <c r="AB211" s="205"/>
      <c r="AC211" s="205"/>
    </row>
    <row r="212" spans="6:29" ht="20.100000000000001" customHeight="1" thickBot="1" x14ac:dyDescent="0.3">
      <c r="F212" s="22"/>
      <c r="G212" s="205"/>
      <c r="H212" s="205"/>
      <c r="I212" s="205"/>
      <c r="J212" s="205"/>
      <c r="K212" s="205"/>
      <c r="L212" s="205"/>
      <c r="M212" s="205"/>
      <c r="N212" s="205"/>
      <c r="O212" s="205"/>
      <c r="P212" s="205"/>
      <c r="Q212" s="205"/>
      <c r="R212" s="22"/>
      <c r="S212" s="205"/>
      <c r="T212" s="205"/>
      <c r="U212" s="205"/>
      <c r="V212" s="205"/>
      <c r="W212" s="205"/>
      <c r="X212" s="205"/>
      <c r="Y212" s="205"/>
      <c r="Z212" s="205"/>
      <c r="AA212" s="205"/>
      <c r="AB212" s="205"/>
      <c r="AC212" s="205"/>
    </row>
    <row r="213" spans="6:29" ht="20.100000000000001" customHeight="1" x14ac:dyDescent="0.25">
      <c r="F213" s="22"/>
      <c r="G213" s="499" t="s">
        <v>161</v>
      </c>
      <c r="H213" s="500"/>
      <c r="I213" s="500"/>
      <c r="J213" s="500"/>
      <c r="K213" s="500"/>
      <c r="L213" s="500"/>
      <c r="M213" s="500"/>
      <c r="N213" s="500"/>
      <c r="O213" s="500"/>
      <c r="P213" s="500"/>
      <c r="Q213" s="501"/>
      <c r="R213" s="22"/>
      <c r="S213" s="499" t="s">
        <v>186</v>
      </c>
      <c r="T213" s="500"/>
      <c r="U213" s="500"/>
      <c r="V213" s="500"/>
      <c r="W213" s="500"/>
      <c r="X213" s="500"/>
      <c r="Y213" s="500"/>
      <c r="Z213" s="500"/>
      <c r="AA213" s="500"/>
      <c r="AB213" s="500"/>
      <c r="AC213" s="501"/>
    </row>
    <row r="214" spans="6:29" ht="20.100000000000001" customHeight="1" x14ac:dyDescent="0.25">
      <c r="F214" s="22"/>
      <c r="G214" s="75"/>
      <c r="H214" s="76" t="s">
        <v>196</v>
      </c>
      <c r="I214" s="77" t="s">
        <v>89</v>
      </c>
      <c r="J214" s="78" t="s">
        <v>140</v>
      </c>
      <c r="K214" s="78" t="s">
        <v>141</v>
      </c>
      <c r="L214" s="78" t="s">
        <v>142</v>
      </c>
      <c r="M214" s="78" t="s">
        <v>143</v>
      </c>
      <c r="N214" s="78" t="s">
        <v>144</v>
      </c>
      <c r="O214" s="78" t="s">
        <v>145</v>
      </c>
      <c r="P214" s="78" t="s">
        <v>146</v>
      </c>
      <c r="Q214" s="79" t="s">
        <v>147</v>
      </c>
      <c r="R214" s="22"/>
      <c r="S214" s="75"/>
      <c r="T214" s="76" t="s">
        <v>196</v>
      </c>
      <c r="U214" s="77" t="s">
        <v>89</v>
      </c>
      <c r="V214" s="78" t="s">
        <v>140</v>
      </c>
      <c r="W214" s="78" t="s">
        <v>141</v>
      </c>
      <c r="X214" s="78" t="s">
        <v>142</v>
      </c>
      <c r="Y214" s="78" t="s">
        <v>143</v>
      </c>
      <c r="Z214" s="78" t="s">
        <v>144</v>
      </c>
      <c r="AA214" s="78" t="s">
        <v>145</v>
      </c>
      <c r="AB214" s="78" t="s">
        <v>146</v>
      </c>
      <c r="AC214" s="79" t="s">
        <v>147</v>
      </c>
    </row>
    <row r="215" spans="6:29" ht="20.100000000000001" customHeight="1" x14ac:dyDescent="0.25">
      <c r="G215" s="80" t="s">
        <v>0</v>
      </c>
      <c r="H215" s="81" t="s">
        <v>14</v>
      </c>
      <c r="I215" s="81">
        <v>11</v>
      </c>
      <c r="J215" s="81">
        <v>8</v>
      </c>
      <c r="K215" s="81">
        <v>0</v>
      </c>
      <c r="L215" s="81">
        <v>1</v>
      </c>
      <c r="M215" s="81">
        <v>2</v>
      </c>
      <c r="N215" s="81">
        <v>44</v>
      </c>
      <c r="O215" s="81">
        <v>31</v>
      </c>
      <c r="P215" s="81">
        <v>25</v>
      </c>
      <c r="Q215" s="82">
        <v>13</v>
      </c>
      <c r="S215" s="80" t="s">
        <v>0</v>
      </c>
      <c r="T215" s="81" t="s">
        <v>7</v>
      </c>
      <c r="U215" s="81">
        <v>22</v>
      </c>
      <c r="V215" s="81">
        <v>15</v>
      </c>
      <c r="W215" s="81">
        <v>1</v>
      </c>
      <c r="X215" s="81">
        <v>1</v>
      </c>
      <c r="Y215" s="81">
        <v>5</v>
      </c>
      <c r="Z215" s="81">
        <v>95</v>
      </c>
      <c r="AA215" s="81">
        <v>60</v>
      </c>
      <c r="AB215" s="81">
        <v>48</v>
      </c>
      <c r="AC215" s="82">
        <v>35</v>
      </c>
    </row>
    <row r="216" spans="6:29" ht="20.100000000000001" customHeight="1" x14ac:dyDescent="0.25">
      <c r="F216" s="22"/>
      <c r="G216" s="80" t="s">
        <v>3</v>
      </c>
      <c r="H216" s="81" t="s">
        <v>15</v>
      </c>
      <c r="I216" s="81">
        <v>11</v>
      </c>
      <c r="J216" s="81">
        <v>7</v>
      </c>
      <c r="K216" s="81">
        <v>1</v>
      </c>
      <c r="L216" s="81">
        <v>1</v>
      </c>
      <c r="M216" s="81">
        <v>2</v>
      </c>
      <c r="N216" s="81">
        <v>47</v>
      </c>
      <c r="O216" s="81">
        <v>27</v>
      </c>
      <c r="P216" s="81">
        <v>24</v>
      </c>
      <c r="Q216" s="82">
        <v>20</v>
      </c>
      <c r="R216" s="22"/>
      <c r="S216" s="80" t="s">
        <v>3</v>
      </c>
      <c r="T216" s="81" t="s">
        <v>14</v>
      </c>
      <c r="U216" s="81">
        <v>22</v>
      </c>
      <c r="V216" s="81">
        <v>15</v>
      </c>
      <c r="W216" s="81">
        <v>0</v>
      </c>
      <c r="X216" s="81">
        <v>2</v>
      </c>
      <c r="Y216" s="81">
        <v>5</v>
      </c>
      <c r="Z216" s="81">
        <v>92</v>
      </c>
      <c r="AA216" s="81">
        <v>60</v>
      </c>
      <c r="AB216" s="81">
        <v>47</v>
      </c>
      <c r="AC216" s="82">
        <v>32</v>
      </c>
    </row>
    <row r="217" spans="6:29" ht="20.100000000000001" customHeight="1" x14ac:dyDescent="0.25">
      <c r="F217" s="40"/>
      <c r="G217" s="80" t="s">
        <v>5</v>
      </c>
      <c r="H217" s="81" t="s">
        <v>197</v>
      </c>
      <c r="I217" s="81">
        <v>11</v>
      </c>
      <c r="J217" s="81">
        <v>5</v>
      </c>
      <c r="K217" s="81">
        <v>2</v>
      </c>
      <c r="L217" s="81">
        <v>1</v>
      </c>
      <c r="M217" s="81">
        <v>3</v>
      </c>
      <c r="N217" s="81">
        <v>54</v>
      </c>
      <c r="O217" s="81">
        <v>40</v>
      </c>
      <c r="P217" s="81">
        <v>20</v>
      </c>
      <c r="Q217" s="82">
        <v>14</v>
      </c>
      <c r="R217" s="40"/>
      <c r="S217" s="80" t="s">
        <v>5</v>
      </c>
      <c r="T217" s="81" t="s">
        <v>11</v>
      </c>
      <c r="U217" s="81">
        <v>22</v>
      </c>
      <c r="V217" s="81">
        <v>11</v>
      </c>
      <c r="W217" s="81">
        <v>3</v>
      </c>
      <c r="X217" s="81">
        <v>1</v>
      </c>
      <c r="Y217" s="81">
        <v>7</v>
      </c>
      <c r="Z217" s="81">
        <v>95</v>
      </c>
      <c r="AA217" s="81">
        <v>71</v>
      </c>
      <c r="AB217" s="81">
        <v>40</v>
      </c>
      <c r="AC217" s="82">
        <v>24</v>
      </c>
    </row>
    <row r="218" spans="6:29" ht="20.100000000000001" customHeight="1" x14ac:dyDescent="0.25">
      <c r="F218" s="22"/>
      <c r="G218" s="80" t="s">
        <v>8</v>
      </c>
      <c r="H218" s="81" t="s">
        <v>7</v>
      </c>
      <c r="I218" s="81">
        <v>11</v>
      </c>
      <c r="J218" s="81">
        <v>6</v>
      </c>
      <c r="K218" s="81">
        <v>1</v>
      </c>
      <c r="L218" s="81">
        <v>0</v>
      </c>
      <c r="M218" s="81">
        <v>4</v>
      </c>
      <c r="N218" s="81">
        <v>44</v>
      </c>
      <c r="O218" s="81">
        <v>31</v>
      </c>
      <c r="P218" s="81">
        <v>20</v>
      </c>
      <c r="Q218" s="82">
        <v>13</v>
      </c>
      <c r="R218" s="22"/>
      <c r="S218" s="80" t="s">
        <v>8</v>
      </c>
      <c r="T218" s="81" t="s">
        <v>2</v>
      </c>
      <c r="U218" s="81">
        <v>22</v>
      </c>
      <c r="V218" s="81">
        <v>9</v>
      </c>
      <c r="W218" s="81">
        <v>4</v>
      </c>
      <c r="X218" s="81">
        <v>0</v>
      </c>
      <c r="Y218" s="81">
        <v>9</v>
      </c>
      <c r="Z218" s="81">
        <v>75</v>
      </c>
      <c r="AA218" s="81">
        <v>71</v>
      </c>
      <c r="AB218" s="81">
        <v>35</v>
      </c>
      <c r="AC218" s="82">
        <v>4</v>
      </c>
    </row>
    <row r="219" spans="6:29" ht="20.100000000000001" customHeight="1" x14ac:dyDescent="0.25">
      <c r="F219" s="22"/>
      <c r="G219" s="80" t="s">
        <v>10</v>
      </c>
      <c r="H219" s="81" t="s">
        <v>11</v>
      </c>
      <c r="I219" s="81">
        <v>11</v>
      </c>
      <c r="J219" s="81">
        <v>5</v>
      </c>
      <c r="K219" s="81">
        <v>1</v>
      </c>
      <c r="L219" s="81">
        <v>1</v>
      </c>
      <c r="M219" s="81">
        <v>4</v>
      </c>
      <c r="N219" s="81">
        <v>37</v>
      </c>
      <c r="O219" s="81">
        <v>31</v>
      </c>
      <c r="P219" s="81">
        <v>18</v>
      </c>
      <c r="Q219" s="82">
        <v>6</v>
      </c>
      <c r="R219" s="22"/>
      <c r="S219" s="80" t="s">
        <v>10</v>
      </c>
      <c r="T219" s="81" t="s">
        <v>15</v>
      </c>
      <c r="U219" s="81">
        <v>22</v>
      </c>
      <c r="V219" s="81">
        <v>9</v>
      </c>
      <c r="W219" s="81">
        <v>1</v>
      </c>
      <c r="X219" s="81">
        <v>2</v>
      </c>
      <c r="Y219" s="81">
        <v>10</v>
      </c>
      <c r="Z219" s="81">
        <v>86</v>
      </c>
      <c r="AA219" s="81">
        <v>79</v>
      </c>
      <c r="AB219" s="81">
        <v>31</v>
      </c>
      <c r="AC219" s="82">
        <v>7</v>
      </c>
    </row>
    <row r="220" spans="6:29" ht="20.100000000000001" customHeight="1" x14ac:dyDescent="0.25">
      <c r="F220" s="22"/>
      <c r="G220" s="80" t="s">
        <v>13</v>
      </c>
      <c r="H220" s="81" t="s">
        <v>204</v>
      </c>
      <c r="I220" s="81">
        <v>11</v>
      </c>
      <c r="J220" s="81">
        <v>4</v>
      </c>
      <c r="K220" s="81">
        <v>2</v>
      </c>
      <c r="L220" s="81">
        <v>0</v>
      </c>
      <c r="M220" s="81">
        <v>5</v>
      </c>
      <c r="N220" s="81">
        <v>34</v>
      </c>
      <c r="O220" s="81">
        <v>41</v>
      </c>
      <c r="P220" s="81">
        <v>16</v>
      </c>
      <c r="Q220" s="82">
        <v>-7</v>
      </c>
      <c r="R220" s="22"/>
      <c r="S220" s="80" t="s">
        <v>13</v>
      </c>
      <c r="T220" s="81" t="s">
        <v>204</v>
      </c>
      <c r="U220" s="81">
        <v>22</v>
      </c>
      <c r="V220" s="81">
        <v>8</v>
      </c>
      <c r="W220" s="81">
        <v>2</v>
      </c>
      <c r="X220" s="81">
        <v>1</v>
      </c>
      <c r="Y220" s="81">
        <v>11</v>
      </c>
      <c r="Z220" s="81">
        <v>58</v>
      </c>
      <c r="AA220" s="81">
        <v>85</v>
      </c>
      <c r="AB220" s="81">
        <v>29</v>
      </c>
      <c r="AC220" s="82">
        <v>-27</v>
      </c>
    </row>
    <row r="221" spans="6:29" ht="20.100000000000001" customHeight="1" x14ac:dyDescent="0.25">
      <c r="F221" s="22"/>
      <c r="G221" s="80" t="s">
        <v>16</v>
      </c>
      <c r="H221" s="81" t="s">
        <v>2</v>
      </c>
      <c r="I221" s="81">
        <v>11</v>
      </c>
      <c r="J221" s="81">
        <v>3</v>
      </c>
      <c r="K221" s="81">
        <v>2</v>
      </c>
      <c r="L221" s="81">
        <v>0</v>
      </c>
      <c r="M221" s="81">
        <v>6</v>
      </c>
      <c r="N221" s="81">
        <v>32</v>
      </c>
      <c r="O221" s="81">
        <v>42</v>
      </c>
      <c r="P221" s="81">
        <v>13</v>
      </c>
      <c r="Q221" s="82">
        <v>-10</v>
      </c>
      <c r="R221" s="22"/>
      <c r="S221" s="80" t="s">
        <v>16</v>
      </c>
      <c r="T221" s="81" t="s">
        <v>135</v>
      </c>
      <c r="U221" s="81">
        <v>22</v>
      </c>
      <c r="V221" s="81">
        <v>6</v>
      </c>
      <c r="W221" s="81">
        <v>2</v>
      </c>
      <c r="X221" s="81">
        <v>5</v>
      </c>
      <c r="Y221" s="81">
        <v>9</v>
      </c>
      <c r="Z221" s="81">
        <v>81</v>
      </c>
      <c r="AA221" s="81">
        <v>93</v>
      </c>
      <c r="AB221" s="81">
        <v>27</v>
      </c>
      <c r="AC221" s="82">
        <v>-12</v>
      </c>
    </row>
    <row r="222" spans="6:29" ht="20.100000000000001" customHeight="1" x14ac:dyDescent="0.25">
      <c r="F222" s="22"/>
      <c r="G222" s="80" t="s">
        <v>17</v>
      </c>
      <c r="H222" s="81" t="s">
        <v>135</v>
      </c>
      <c r="I222" s="81">
        <v>11</v>
      </c>
      <c r="J222" s="81">
        <v>1</v>
      </c>
      <c r="K222" s="81">
        <v>1</v>
      </c>
      <c r="L222" s="81">
        <v>4</v>
      </c>
      <c r="M222" s="81">
        <v>5</v>
      </c>
      <c r="N222" s="81">
        <v>33</v>
      </c>
      <c r="O222" s="81">
        <v>50</v>
      </c>
      <c r="P222" s="81">
        <v>9</v>
      </c>
      <c r="Q222" s="82">
        <v>-17</v>
      </c>
      <c r="R222" s="22"/>
      <c r="S222" s="80" t="s">
        <v>17</v>
      </c>
      <c r="T222" s="81" t="s">
        <v>197</v>
      </c>
      <c r="U222" s="81">
        <v>22</v>
      </c>
      <c r="V222" s="81">
        <v>7</v>
      </c>
      <c r="W222" s="81">
        <v>2</v>
      </c>
      <c r="X222" s="81">
        <v>1</v>
      </c>
      <c r="Y222" s="81">
        <v>12</v>
      </c>
      <c r="Z222" s="81">
        <v>85</v>
      </c>
      <c r="AA222" s="81">
        <v>93</v>
      </c>
      <c r="AB222" s="81">
        <v>26</v>
      </c>
      <c r="AC222" s="82">
        <v>-8</v>
      </c>
    </row>
    <row r="223" spans="6:29" ht="20.100000000000001" customHeight="1" x14ac:dyDescent="0.25">
      <c r="F223" s="22"/>
      <c r="G223" s="75"/>
      <c r="H223" s="76" t="s">
        <v>139</v>
      </c>
      <c r="I223" s="77" t="s">
        <v>89</v>
      </c>
      <c r="J223" s="78" t="s">
        <v>140</v>
      </c>
      <c r="K223" s="78" t="s">
        <v>141</v>
      </c>
      <c r="L223" s="78" t="s">
        <v>142</v>
      </c>
      <c r="M223" s="78" t="s">
        <v>143</v>
      </c>
      <c r="N223" s="78" t="s">
        <v>144</v>
      </c>
      <c r="O223" s="78" t="s">
        <v>145</v>
      </c>
      <c r="P223" s="78" t="s">
        <v>146</v>
      </c>
      <c r="Q223" s="79" t="s">
        <v>147</v>
      </c>
      <c r="R223" s="22"/>
      <c r="S223" s="75"/>
      <c r="T223" s="76" t="s">
        <v>139</v>
      </c>
      <c r="U223" s="77" t="s">
        <v>89</v>
      </c>
      <c r="V223" s="78" t="s">
        <v>140</v>
      </c>
      <c r="W223" s="78" t="s">
        <v>141</v>
      </c>
      <c r="X223" s="78" t="s">
        <v>142</v>
      </c>
      <c r="Y223" s="78" t="s">
        <v>143</v>
      </c>
      <c r="Z223" s="78" t="s">
        <v>144</v>
      </c>
      <c r="AA223" s="78" t="s">
        <v>145</v>
      </c>
      <c r="AB223" s="78" t="s">
        <v>146</v>
      </c>
      <c r="AC223" s="79" t="s">
        <v>147</v>
      </c>
    </row>
    <row r="224" spans="6:29" ht="20.100000000000001" customHeight="1" x14ac:dyDescent="0.25">
      <c r="F224" s="22"/>
      <c r="G224" s="80" t="s">
        <v>0</v>
      </c>
      <c r="H224" s="81" t="s">
        <v>12</v>
      </c>
      <c r="I224" s="81">
        <v>11</v>
      </c>
      <c r="J224" s="81">
        <v>8</v>
      </c>
      <c r="K224" s="81">
        <v>1</v>
      </c>
      <c r="L224" s="81">
        <v>0</v>
      </c>
      <c r="M224" s="81">
        <v>2</v>
      </c>
      <c r="N224" s="81">
        <v>62</v>
      </c>
      <c r="O224" s="81">
        <v>41</v>
      </c>
      <c r="P224" s="81">
        <v>26</v>
      </c>
      <c r="Q224" s="82">
        <v>21</v>
      </c>
      <c r="R224" s="22"/>
      <c r="S224" s="80" t="s">
        <v>0</v>
      </c>
      <c r="T224" s="81" t="s">
        <v>12</v>
      </c>
      <c r="U224" s="81">
        <v>22</v>
      </c>
      <c r="V224" s="81">
        <v>14</v>
      </c>
      <c r="W224" s="81">
        <v>3</v>
      </c>
      <c r="X224" s="81">
        <v>1</v>
      </c>
      <c r="Y224" s="81">
        <v>4</v>
      </c>
      <c r="Z224" s="81">
        <v>113</v>
      </c>
      <c r="AA224" s="81">
        <v>77</v>
      </c>
      <c r="AB224" s="81">
        <v>49</v>
      </c>
      <c r="AC224" s="82">
        <v>36</v>
      </c>
    </row>
    <row r="225" spans="6:29" ht="20.100000000000001" customHeight="1" x14ac:dyDescent="0.25">
      <c r="F225" s="22"/>
      <c r="G225" s="80" t="s">
        <v>3</v>
      </c>
      <c r="H225" s="81" t="s">
        <v>136</v>
      </c>
      <c r="I225" s="81">
        <v>11</v>
      </c>
      <c r="J225" s="81">
        <v>7</v>
      </c>
      <c r="K225" s="81">
        <v>0</v>
      </c>
      <c r="L225" s="81">
        <v>1</v>
      </c>
      <c r="M225" s="81">
        <v>3</v>
      </c>
      <c r="N225" s="81">
        <v>46</v>
      </c>
      <c r="O225" s="81">
        <v>28</v>
      </c>
      <c r="P225" s="81">
        <v>22</v>
      </c>
      <c r="Q225" s="82">
        <v>18</v>
      </c>
      <c r="R225" s="22"/>
      <c r="S225" s="80" t="s">
        <v>3</v>
      </c>
      <c r="T225" s="81" t="s">
        <v>6</v>
      </c>
      <c r="U225" s="81">
        <v>22</v>
      </c>
      <c r="V225" s="81">
        <v>10</v>
      </c>
      <c r="W225" s="81">
        <v>2</v>
      </c>
      <c r="X225" s="81">
        <v>2</v>
      </c>
      <c r="Y225" s="81">
        <v>8</v>
      </c>
      <c r="Z225" s="81">
        <v>98</v>
      </c>
      <c r="AA225" s="81">
        <v>101</v>
      </c>
      <c r="AB225" s="81">
        <v>36</v>
      </c>
      <c r="AC225" s="82">
        <v>-3</v>
      </c>
    </row>
    <row r="226" spans="6:29" ht="20.100000000000001" customHeight="1" x14ac:dyDescent="0.25">
      <c r="F226" s="22"/>
      <c r="G226" s="80" t="s">
        <v>5</v>
      </c>
      <c r="H226" s="81" t="s">
        <v>101</v>
      </c>
      <c r="I226" s="81">
        <v>11</v>
      </c>
      <c r="J226" s="81">
        <v>5</v>
      </c>
      <c r="K226" s="81">
        <v>0</v>
      </c>
      <c r="L226" s="81">
        <v>2</v>
      </c>
      <c r="M226" s="81">
        <v>4</v>
      </c>
      <c r="N226" s="81">
        <v>33</v>
      </c>
      <c r="O226" s="81">
        <v>36</v>
      </c>
      <c r="P226" s="81">
        <v>17</v>
      </c>
      <c r="Q226" s="82">
        <v>-3</v>
      </c>
      <c r="R226" s="40"/>
      <c r="S226" s="80" t="s">
        <v>5</v>
      </c>
      <c r="T226" s="81" t="s">
        <v>9</v>
      </c>
      <c r="U226" s="81">
        <v>22</v>
      </c>
      <c r="V226" s="81">
        <v>9</v>
      </c>
      <c r="W226" s="81">
        <v>1</v>
      </c>
      <c r="X226" s="81">
        <v>2</v>
      </c>
      <c r="Y226" s="81">
        <v>10</v>
      </c>
      <c r="Z226" s="81">
        <v>77</v>
      </c>
      <c r="AA226" s="81">
        <v>77</v>
      </c>
      <c r="AB226" s="81">
        <v>31</v>
      </c>
      <c r="AC226" s="82">
        <v>0</v>
      </c>
    </row>
    <row r="227" spans="6:29" ht="20.100000000000001" customHeight="1" x14ac:dyDescent="0.25">
      <c r="F227" s="22"/>
      <c r="G227" s="80" t="s">
        <v>8</v>
      </c>
      <c r="H227" s="81" t="s">
        <v>6</v>
      </c>
      <c r="I227" s="81">
        <v>11</v>
      </c>
      <c r="J227" s="81">
        <v>3</v>
      </c>
      <c r="K227" s="81">
        <v>2</v>
      </c>
      <c r="L227" s="81">
        <v>2</v>
      </c>
      <c r="M227" s="81">
        <v>4</v>
      </c>
      <c r="N227" s="81">
        <v>50</v>
      </c>
      <c r="O227" s="81">
        <v>52</v>
      </c>
      <c r="P227" s="81">
        <v>15</v>
      </c>
      <c r="Q227" s="82">
        <v>-2</v>
      </c>
      <c r="R227" s="22"/>
      <c r="S227" s="80" t="s">
        <v>8</v>
      </c>
      <c r="T227" s="81" t="s">
        <v>136</v>
      </c>
      <c r="U227" s="81">
        <v>22</v>
      </c>
      <c r="V227" s="81">
        <v>9</v>
      </c>
      <c r="W227" s="81">
        <v>0</v>
      </c>
      <c r="X227" s="81">
        <v>2</v>
      </c>
      <c r="Y227" s="81">
        <v>11</v>
      </c>
      <c r="Z227" s="81">
        <v>73</v>
      </c>
      <c r="AA227" s="81">
        <v>81</v>
      </c>
      <c r="AB227" s="81">
        <v>29</v>
      </c>
      <c r="AC227" s="82">
        <v>-8</v>
      </c>
    </row>
    <row r="228" spans="6:29" ht="20.100000000000001" customHeight="1" x14ac:dyDescent="0.25">
      <c r="F228" s="22"/>
      <c r="G228" s="80" t="s">
        <v>10</v>
      </c>
      <c r="H228" s="81" t="s">
        <v>9</v>
      </c>
      <c r="I228" s="81">
        <v>11</v>
      </c>
      <c r="J228" s="81">
        <v>4</v>
      </c>
      <c r="K228" s="81">
        <v>1</v>
      </c>
      <c r="L228" s="81">
        <v>0</v>
      </c>
      <c r="M228" s="81">
        <v>6</v>
      </c>
      <c r="N228" s="81">
        <v>36</v>
      </c>
      <c r="O228" s="81">
        <v>43</v>
      </c>
      <c r="P228" s="81">
        <v>14</v>
      </c>
      <c r="Q228" s="82">
        <v>-7</v>
      </c>
      <c r="R228" s="22"/>
      <c r="S228" s="80" t="s">
        <v>10</v>
      </c>
      <c r="T228" s="81" t="s">
        <v>4</v>
      </c>
      <c r="U228" s="81">
        <v>22</v>
      </c>
      <c r="V228" s="81">
        <v>7</v>
      </c>
      <c r="W228" s="81">
        <v>2</v>
      </c>
      <c r="X228" s="81">
        <v>4</v>
      </c>
      <c r="Y228" s="81">
        <v>9</v>
      </c>
      <c r="Z228" s="81">
        <v>71</v>
      </c>
      <c r="AA228" s="81">
        <v>89</v>
      </c>
      <c r="AB228" s="81">
        <v>29</v>
      </c>
      <c r="AC228" s="82">
        <v>-18</v>
      </c>
    </row>
    <row r="229" spans="6:29" ht="20.100000000000001" customHeight="1" x14ac:dyDescent="0.25">
      <c r="F229" s="22"/>
      <c r="G229" s="80" t="s">
        <v>13</v>
      </c>
      <c r="H229" s="81" t="s">
        <v>4</v>
      </c>
      <c r="I229" s="81">
        <v>11</v>
      </c>
      <c r="J229" s="81">
        <v>3</v>
      </c>
      <c r="K229" s="81">
        <v>0</v>
      </c>
      <c r="L229" s="81">
        <v>2</v>
      </c>
      <c r="M229" s="81">
        <v>6</v>
      </c>
      <c r="N229" s="81">
        <v>27</v>
      </c>
      <c r="O229" s="81">
        <v>50</v>
      </c>
      <c r="P229" s="81">
        <v>11</v>
      </c>
      <c r="Q229" s="82">
        <v>-23</v>
      </c>
      <c r="R229" s="22"/>
      <c r="S229" s="80" t="s">
        <v>13</v>
      </c>
      <c r="T229" s="81" t="s">
        <v>102</v>
      </c>
      <c r="U229" s="81">
        <v>22</v>
      </c>
      <c r="V229" s="81">
        <v>6</v>
      </c>
      <c r="W229" s="81">
        <v>3</v>
      </c>
      <c r="X229" s="81">
        <v>2</v>
      </c>
      <c r="Y229" s="81">
        <v>11</v>
      </c>
      <c r="Z229" s="81">
        <v>87</v>
      </c>
      <c r="AA229" s="81">
        <v>104</v>
      </c>
      <c r="AB229" s="81">
        <v>26</v>
      </c>
      <c r="AC229" s="82">
        <v>-17</v>
      </c>
    </row>
    <row r="230" spans="6:29" ht="20.100000000000001" customHeight="1" x14ac:dyDescent="0.25">
      <c r="F230" s="22"/>
      <c r="G230" s="80" t="s">
        <v>16</v>
      </c>
      <c r="H230" s="81" t="s">
        <v>124</v>
      </c>
      <c r="I230" s="81">
        <v>11</v>
      </c>
      <c r="J230" s="81">
        <v>2</v>
      </c>
      <c r="K230" s="81">
        <v>1</v>
      </c>
      <c r="L230" s="81">
        <v>0</v>
      </c>
      <c r="M230" s="81">
        <v>8</v>
      </c>
      <c r="N230" s="81">
        <v>29</v>
      </c>
      <c r="O230" s="81">
        <v>46</v>
      </c>
      <c r="P230" s="81">
        <v>8</v>
      </c>
      <c r="Q230" s="82">
        <v>-17</v>
      </c>
      <c r="R230" s="22"/>
      <c r="S230" s="80" t="s">
        <v>16</v>
      </c>
      <c r="T230" s="81" t="s">
        <v>101</v>
      </c>
      <c r="U230" s="81">
        <v>22</v>
      </c>
      <c r="V230" s="81">
        <v>7</v>
      </c>
      <c r="W230" s="81">
        <v>1</v>
      </c>
      <c r="X230" s="81">
        <v>3</v>
      </c>
      <c r="Y230" s="81">
        <v>11</v>
      </c>
      <c r="Z230" s="81">
        <v>56</v>
      </c>
      <c r="AA230" s="81">
        <v>74</v>
      </c>
      <c r="AB230" s="81">
        <v>26</v>
      </c>
      <c r="AC230" s="82">
        <v>-18</v>
      </c>
    </row>
    <row r="231" spans="6:29" ht="20.100000000000001" customHeight="1" thickBot="1" x14ac:dyDescent="0.3">
      <c r="F231" s="22"/>
      <c r="G231" s="83" t="s">
        <v>17</v>
      </c>
      <c r="H231" s="84" t="s">
        <v>102</v>
      </c>
      <c r="I231" s="84">
        <v>11</v>
      </c>
      <c r="J231" s="84">
        <v>1</v>
      </c>
      <c r="K231" s="84">
        <v>1</v>
      </c>
      <c r="L231" s="84">
        <v>1</v>
      </c>
      <c r="M231" s="84">
        <v>8</v>
      </c>
      <c r="N231" s="84">
        <v>38</v>
      </c>
      <c r="O231" s="84">
        <v>57</v>
      </c>
      <c r="P231" s="84">
        <v>6</v>
      </c>
      <c r="Q231" s="85">
        <v>-19</v>
      </c>
      <c r="R231" s="22"/>
      <c r="S231" s="83" t="s">
        <v>17</v>
      </c>
      <c r="T231" s="84" t="s">
        <v>124</v>
      </c>
      <c r="U231" s="84">
        <v>22</v>
      </c>
      <c r="V231" s="84">
        <v>5</v>
      </c>
      <c r="W231" s="84">
        <v>2</v>
      </c>
      <c r="X231" s="84">
        <v>0</v>
      </c>
      <c r="Y231" s="84">
        <v>15</v>
      </c>
      <c r="Z231" s="84">
        <v>62</v>
      </c>
      <c r="AA231" s="84">
        <v>89</v>
      </c>
      <c r="AB231" s="84">
        <v>19</v>
      </c>
      <c r="AC231" s="85">
        <v>-27</v>
      </c>
    </row>
    <row r="232" spans="6:29" ht="20.100000000000001" customHeight="1" x14ac:dyDescent="0.25">
      <c r="F232" s="22"/>
      <c r="G232" s="205"/>
      <c r="H232" s="205"/>
      <c r="I232" s="205"/>
      <c r="J232" s="205"/>
      <c r="K232" s="205"/>
      <c r="L232" s="205"/>
      <c r="M232" s="205"/>
      <c r="N232" s="205"/>
      <c r="O232" s="205"/>
      <c r="P232" s="205"/>
      <c r="Q232" s="205"/>
      <c r="R232" s="22"/>
      <c r="S232" s="205"/>
      <c r="T232" s="205"/>
      <c r="U232" s="205"/>
      <c r="V232" s="205"/>
      <c r="W232" s="205"/>
      <c r="X232" s="205"/>
      <c r="Y232" s="205"/>
      <c r="Z232" s="205"/>
      <c r="AA232" s="205"/>
      <c r="AB232" s="205"/>
      <c r="AC232" s="205"/>
    </row>
    <row r="233" spans="6:29" ht="20.100000000000001" customHeight="1" thickBot="1" x14ac:dyDescent="0.3">
      <c r="F233" s="22"/>
      <c r="G233" s="205"/>
      <c r="H233" s="205"/>
      <c r="I233" s="205"/>
      <c r="J233" s="205"/>
      <c r="K233" s="205"/>
      <c r="L233" s="205"/>
      <c r="M233" s="205"/>
      <c r="N233" s="205"/>
      <c r="O233" s="205"/>
      <c r="P233" s="205"/>
      <c r="Q233" s="205"/>
      <c r="R233" s="22"/>
      <c r="S233" s="205"/>
      <c r="T233" s="205"/>
      <c r="U233" s="205"/>
      <c r="V233" s="205"/>
      <c r="W233" s="205"/>
      <c r="X233" s="205"/>
      <c r="Y233" s="205"/>
      <c r="Z233" s="205"/>
      <c r="AA233" s="205"/>
      <c r="AB233" s="205"/>
      <c r="AC233" s="205"/>
    </row>
    <row r="234" spans="6:29" ht="20.100000000000001" customHeight="1" x14ac:dyDescent="0.25">
      <c r="G234" s="499"/>
      <c r="H234" s="500"/>
      <c r="I234" s="500"/>
      <c r="J234" s="500"/>
      <c r="K234" s="500"/>
      <c r="L234" s="500"/>
      <c r="M234" s="500"/>
      <c r="N234" s="500"/>
      <c r="O234" s="500"/>
      <c r="P234" s="500"/>
      <c r="Q234" s="501"/>
      <c r="R234" s="22"/>
      <c r="S234" s="499" t="s">
        <v>201</v>
      </c>
      <c r="T234" s="500"/>
      <c r="U234" s="500"/>
      <c r="V234" s="500"/>
      <c r="W234" s="500"/>
      <c r="X234" s="500"/>
      <c r="Y234" s="500"/>
      <c r="Z234" s="500"/>
      <c r="AA234" s="500"/>
      <c r="AB234" s="500"/>
      <c r="AC234" s="501"/>
    </row>
    <row r="235" spans="6:29" ht="20.100000000000001" customHeight="1" x14ac:dyDescent="0.25">
      <c r="G235" s="75"/>
      <c r="H235" s="76" t="s">
        <v>196</v>
      </c>
      <c r="I235" s="77" t="s">
        <v>89</v>
      </c>
      <c r="J235" s="78" t="s">
        <v>140</v>
      </c>
      <c r="K235" s="78" t="s">
        <v>141</v>
      </c>
      <c r="L235" s="78" t="s">
        <v>142</v>
      </c>
      <c r="M235" s="78" t="s">
        <v>143</v>
      </c>
      <c r="N235" s="78" t="s">
        <v>144</v>
      </c>
      <c r="O235" s="78" t="s">
        <v>145</v>
      </c>
      <c r="P235" s="78" t="s">
        <v>146</v>
      </c>
      <c r="Q235" s="79" t="s">
        <v>147</v>
      </c>
      <c r="S235" s="75"/>
      <c r="T235" s="76" t="s">
        <v>196</v>
      </c>
      <c r="U235" s="77" t="s">
        <v>89</v>
      </c>
      <c r="V235" s="78" t="s">
        <v>140</v>
      </c>
      <c r="W235" s="78" t="s">
        <v>141</v>
      </c>
      <c r="X235" s="78" t="s">
        <v>142</v>
      </c>
      <c r="Y235" s="78" t="s">
        <v>143</v>
      </c>
      <c r="Z235" s="78" t="s">
        <v>144</v>
      </c>
      <c r="AA235" s="78" t="s">
        <v>145</v>
      </c>
      <c r="AB235" s="78" t="s">
        <v>146</v>
      </c>
      <c r="AC235" s="79" t="s">
        <v>147</v>
      </c>
    </row>
    <row r="236" spans="6:29" ht="20.100000000000001" customHeight="1" x14ac:dyDescent="0.25">
      <c r="G236" s="80" t="s">
        <v>0</v>
      </c>
      <c r="H236" s="81"/>
      <c r="I236" s="81"/>
      <c r="J236" s="81"/>
      <c r="K236" s="81"/>
      <c r="L236" s="81"/>
      <c r="M236" s="81"/>
      <c r="N236" s="81"/>
      <c r="O236" s="81"/>
      <c r="P236" s="81"/>
      <c r="Q236" s="82"/>
      <c r="S236" s="80" t="s">
        <v>0</v>
      </c>
      <c r="T236" s="81"/>
      <c r="U236" s="81"/>
      <c r="V236" s="81"/>
      <c r="W236" s="81"/>
      <c r="X236" s="81"/>
      <c r="Y236" s="81"/>
      <c r="Z236" s="81"/>
      <c r="AA236" s="81"/>
      <c r="AB236" s="81"/>
      <c r="AC236" s="82"/>
    </row>
    <row r="237" spans="6:29" ht="20.100000000000001" customHeight="1" x14ac:dyDescent="0.25">
      <c r="G237" s="80" t="s">
        <v>3</v>
      </c>
      <c r="H237" s="81"/>
      <c r="I237" s="81"/>
      <c r="J237" s="81"/>
      <c r="K237" s="81"/>
      <c r="L237" s="81"/>
      <c r="M237" s="81"/>
      <c r="N237" s="81"/>
      <c r="O237" s="81"/>
      <c r="P237" s="81"/>
      <c r="Q237" s="82"/>
      <c r="R237" s="22"/>
      <c r="S237" s="80" t="s">
        <v>3</v>
      </c>
      <c r="T237" s="81"/>
      <c r="U237" s="81"/>
      <c r="V237" s="81"/>
      <c r="W237" s="81"/>
      <c r="X237" s="81"/>
      <c r="Y237" s="81"/>
      <c r="Z237" s="81"/>
      <c r="AA237" s="81"/>
      <c r="AB237" s="81"/>
      <c r="AC237" s="82"/>
    </row>
    <row r="238" spans="6:29" ht="20.100000000000001" customHeight="1" x14ac:dyDescent="0.25">
      <c r="G238" s="80" t="s">
        <v>5</v>
      </c>
      <c r="H238" s="81"/>
      <c r="I238" s="81"/>
      <c r="J238" s="81"/>
      <c r="K238" s="81"/>
      <c r="L238" s="81"/>
      <c r="M238" s="81"/>
      <c r="N238" s="81"/>
      <c r="O238" s="81"/>
      <c r="P238" s="81"/>
      <c r="Q238" s="82"/>
      <c r="R238" s="40"/>
      <c r="S238" s="80" t="s">
        <v>5</v>
      </c>
      <c r="T238" s="81"/>
      <c r="U238" s="81"/>
      <c r="V238" s="81"/>
      <c r="W238" s="81"/>
      <c r="X238" s="81"/>
      <c r="Y238" s="81"/>
      <c r="Z238" s="81"/>
      <c r="AA238" s="81"/>
      <c r="AB238" s="81"/>
      <c r="AC238" s="82"/>
    </row>
    <row r="239" spans="6:29" ht="20.100000000000001" customHeight="1" x14ac:dyDescent="0.25">
      <c r="G239" s="80" t="s">
        <v>8</v>
      </c>
      <c r="H239" s="81"/>
      <c r="I239" s="81"/>
      <c r="J239" s="81"/>
      <c r="K239" s="81"/>
      <c r="L239" s="81"/>
      <c r="M239" s="81"/>
      <c r="N239" s="81"/>
      <c r="O239" s="81"/>
      <c r="P239" s="81"/>
      <c r="Q239" s="82"/>
      <c r="R239" s="22"/>
      <c r="S239" s="80" t="s">
        <v>8</v>
      </c>
      <c r="T239" s="81"/>
      <c r="U239" s="81"/>
      <c r="V239" s="81"/>
      <c r="W239" s="81"/>
      <c r="X239" s="81"/>
      <c r="Y239" s="81"/>
      <c r="Z239" s="81"/>
      <c r="AA239" s="81"/>
      <c r="AB239" s="81"/>
      <c r="AC239" s="82"/>
    </row>
    <row r="240" spans="6:29" ht="20.100000000000001" customHeight="1" x14ac:dyDescent="0.25">
      <c r="G240" s="80" t="s">
        <v>10</v>
      </c>
      <c r="H240" s="81"/>
      <c r="I240" s="81"/>
      <c r="J240" s="81"/>
      <c r="K240" s="81"/>
      <c r="L240" s="81"/>
      <c r="M240" s="81"/>
      <c r="N240" s="81"/>
      <c r="O240" s="81"/>
      <c r="P240" s="81"/>
      <c r="Q240" s="82"/>
      <c r="R240" s="22"/>
      <c r="S240" s="80" t="s">
        <v>10</v>
      </c>
      <c r="T240" s="81"/>
      <c r="U240" s="81"/>
      <c r="V240" s="81"/>
      <c r="W240" s="81"/>
      <c r="X240" s="81"/>
      <c r="Y240" s="81"/>
      <c r="Z240" s="81"/>
      <c r="AA240" s="81"/>
      <c r="AB240" s="81"/>
      <c r="AC240" s="82"/>
    </row>
    <row r="241" spans="6:29" ht="20.100000000000001" customHeight="1" x14ac:dyDescent="0.25">
      <c r="F241" s="22"/>
      <c r="G241" s="80" t="s">
        <v>13</v>
      </c>
      <c r="H241" s="81"/>
      <c r="I241" s="81"/>
      <c r="J241" s="81"/>
      <c r="K241" s="81"/>
      <c r="L241" s="81"/>
      <c r="M241" s="81"/>
      <c r="N241" s="81"/>
      <c r="O241" s="81"/>
      <c r="P241" s="81"/>
      <c r="Q241" s="82"/>
      <c r="R241" s="22"/>
      <c r="S241" s="80" t="s">
        <v>13</v>
      </c>
      <c r="T241" s="81"/>
      <c r="U241" s="81"/>
      <c r="V241" s="81"/>
      <c r="W241" s="81"/>
      <c r="X241" s="81"/>
      <c r="Y241" s="81"/>
      <c r="Z241" s="81"/>
      <c r="AA241" s="81"/>
      <c r="AB241" s="81"/>
      <c r="AC241" s="82"/>
    </row>
    <row r="242" spans="6:29" ht="20.100000000000001" customHeight="1" x14ac:dyDescent="0.25">
      <c r="F242" s="40"/>
      <c r="G242" s="80" t="s">
        <v>16</v>
      </c>
      <c r="H242" s="81"/>
      <c r="I242" s="81"/>
      <c r="J242" s="81"/>
      <c r="K242" s="81"/>
      <c r="L242" s="81"/>
      <c r="M242" s="81"/>
      <c r="N242" s="81"/>
      <c r="O242" s="81"/>
      <c r="P242" s="81"/>
      <c r="Q242" s="82"/>
      <c r="R242" s="22"/>
      <c r="S242" s="80" t="s">
        <v>16</v>
      </c>
      <c r="T242" s="81"/>
      <c r="U242" s="81"/>
      <c r="V242" s="81"/>
      <c r="W242" s="81"/>
      <c r="X242" s="81"/>
      <c r="Y242" s="81"/>
      <c r="Z242" s="81"/>
      <c r="AA242" s="81"/>
      <c r="AB242" s="81"/>
      <c r="AC242" s="82"/>
    </row>
    <row r="243" spans="6:29" ht="20.100000000000001" customHeight="1" x14ac:dyDescent="0.25">
      <c r="F243" s="22"/>
      <c r="G243" s="80" t="s">
        <v>17</v>
      </c>
      <c r="H243" s="81"/>
      <c r="I243" s="81"/>
      <c r="J243" s="81"/>
      <c r="K243" s="81"/>
      <c r="L243" s="81"/>
      <c r="M243" s="81"/>
      <c r="N243" s="81"/>
      <c r="O243" s="81"/>
      <c r="P243" s="81"/>
      <c r="Q243" s="82"/>
      <c r="R243" s="22"/>
      <c r="S243" s="80" t="s">
        <v>17</v>
      </c>
      <c r="T243" s="81"/>
      <c r="U243" s="81"/>
      <c r="V243" s="81"/>
      <c r="W243" s="81"/>
      <c r="X243" s="81"/>
      <c r="Y243" s="81"/>
      <c r="Z243" s="81"/>
      <c r="AA243" s="81"/>
      <c r="AB243" s="81"/>
      <c r="AC243" s="82"/>
    </row>
    <row r="244" spans="6:29" ht="20.100000000000001" customHeight="1" x14ac:dyDescent="0.25">
      <c r="F244" s="22"/>
      <c r="G244" s="75"/>
      <c r="H244" s="76" t="s">
        <v>139</v>
      </c>
      <c r="I244" s="77" t="s">
        <v>89</v>
      </c>
      <c r="J244" s="78" t="s">
        <v>140</v>
      </c>
      <c r="K244" s="78" t="s">
        <v>141</v>
      </c>
      <c r="L244" s="78" t="s">
        <v>142</v>
      </c>
      <c r="M244" s="78" t="s">
        <v>143</v>
      </c>
      <c r="N244" s="78" t="s">
        <v>144</v>
      </c>
      <c r="O244" s="78" t="s">
        <v>145</v>
      </c>
      <c r="P244" s="78" t="s">
        <v>146</v>
      </c>
      <c r="Q244" s="79" t="s">
        <v>147</v>
      </c>
      <c r="R244" s="22"/>
      <c r="S244" s="75"/>
      <c r="T244" s="76" t="s">
        <v>139</v>
      </c>
      <c r="U244" s="77" t="s">
        <v>89</v>
      </c>
      <c r="V244" s="78" t="s">
        <v>140</v>
      </c>
      <c r="W244" s="78" t="s">
        <v>141</v>
      </c>
      <c r="X244" s="78" t="s">
        <v>142</v>
      </c>
      <c r="Y244" s="78" t="s">
        <v>143</v>
      </c>
      <c r="Z244" s="78" t="s">
        <v>144</v>
      </c>
      <c r="AA244" s="78" t="s">
        <v>145</v>
      </c>
      <c r="AB244" s="78" t="s">
        <v>146</v>
      </c>
      <c r="AC244" s="79" t="s">
        <v>147</v>
      </c>
    </row>
    <row r="245" spans="6:29" ht="20.100000000000001" customHeight="1" x14ac:dyDescent="0.25">
      <c r="F245" s="22"/>
      <c r="G245" s="80" t="s">
        <v>0</v>
      </c>
      <c r="H245" s="81"/>
      <c r="I245" s="81"/>
      <c r="J245" s="81"/>
      <c r="K245" s="81"/>
      <c r="L245" s="81"/>
      <c r="M245" s="81"/>
      <c r="N245" s="81"/>
      <c r="O245" s="81"/>
      <c r="P245" s="81"/>
      <c r="Q245" s="82"/>
      <c r="R245" s="22"/>
      <c r="S245" s="495" t="s">
        <v>203</v>
      </c>
      <c r="T245" s="496"/>
      <c r="U245" s="496"/>
      <c r="V245" s="496"/>
      <c r="W245" s="496"/>
      <c r="X245" s="496"/>
      <c r="Y245" s="496"/>
      <c r="Z245" s="496"/>
      <c r="AA245" s="496"/>
      <c r="AB245" s="496"/>
      <c r="AC245" s="497"/>
    </row>
    <row r="246" spans="6:29" ht="20.100000000000001" customHeight="1" x14ac:dyDescent="0.25">
      <c r="F246" s="22"/>
      <c r="G246" s="80" t="s">
        <v>3</v>
      </c>
      <c r="H246" s="81"/>
      <c r="I246" s="81"/>
      <c r="J246" s="81"/>
      <c r="K246" s="81"/>
      <c r="L246" s="81"/>
      <c r="M246" s="81"/>
      <c r="N246" s="81"/>
      <c r="O246" s="81"/>
      <c r="P246" s="81"/>
      <c r="Q246" s="82"/>
      <c r="R246" s="22"/>
      <c r="S246" s="80" t="s">
        <v>0</v>
      </c>
      <c r="T246" s="81"/>
      <c r="U246" s="81"/>
      <c r="V246" s="81"/>
      <c r="W246" s="81"/>
      <c r="X246" s="81"/>
      <c r="Y246" s="81"/>
      <c r="Z246" s="81"/>
      <c r="AA246" s="81"/>
      <c r="AB246" s="81"/>
      <c r="AC246" s="82"/>
    </row>
    <row r="247" spans="6:29" ht="20.100000000000001" customHeight="1" x14ac:dyDescent="0.25">
      <c r="G247" s="80" t="s">
        <v>5</v>
      </c>
      <c r="H247" s="81"/>
      <c r="I247" s="81"/>
      <c r="J247" s="81"/>
      <c r="K247" s="81"/>
      <c r="L247" s="81"/>
      <c r="M247" s="81"/>
      <c r="N247" s="81"/>
      <c r="O247" s="81"/>
      <c r="P247" s="81"/>
      <c r="Q247" s="82"/>
      <c r="R247" s="22"/>
      <c r="S247" s="80" t="s">
        <v>3</v>
      </c>
      <c r="T247" s="81"/>
      <c r="U247" s="81"/>
      <c r="V247" s="81"/>
      <c r="W247" s="81"/>
      <c r="X247" s="81"/>
      <c r="Y247" s="81"/>
      <c r="Z247" s="81"/>
      <c r="AA247" s="81"/>
      <c r="AB247" s="81"/>
      <c r="AC247" s="82"/>
    </row>
    <row r="248" spans="6:29" ht="20.100000000000001" customHeight="1" x14ac:dyDescent="0.25">
      <c r="F248" s="22"/>
      <c r="G248" s="80" t="s">
        <v>8</v>
      </c>
      <c r="H248" s="81"/>
      <c r="I248" s="81"/>
      <c r="J248" s="81"/>
      <c r="K248" s="81"/>
      <c r="L248" s="81"/>
      <c r="M248" s="81"/>
      <c r="N248" s="81"/>
      <c r="O248" s="81"/>
      <c r="P248" s="81"/>
      <c r="Q248" s="82"/>
      <c r="R248" s="22"/>
      <c r="S248" s="80"/>
      <c r="T248" s="81"/>
      <c r="U248" s="81"/>
      <c r="V248" s="81"/>
      <c r="W248" s="81"/>
      <c r="X248" s="81"/>
      <c r="Y248" s="81"/>
      <c r="Z248" s="81"/>
      <c r="AA248" s="81"/>
      <c r="AB248" s="81"/>
      <c r="AC248" s="82"/>
    </row>
    <row r="249" spans="6:29" ht="20.100000000000001" customHeight="1" x14ac:dyDescent="0.25">
      <c r="F249" s="40"/>
      <c r="G249" s="80" t="s">
        <v>10</v>
      </c>
      <c r="H249" s="81"/>
      <c r="I249" s="81"/>
      <c r="J249" s="81"/>
      <c r="K249" s="81"/>
      <c r="L249" s="81"/>
      <c r="M249" s="81"/>
      <c r="N249" s="81"/>
      <c r="O249" s="81"/>
      <c r="P249" s="81"/>
      <c r="Q249" s="82"/>
      <c r="R249" s="22"/>
      <c r="S249" s="80"/>
      <c r="T249" s="81"/>
      <c r="U249" s="81"/>
      <c r="V249" s="81"/>
      <c r="W249" s="81"/>
      <c r="X249" s="81"/>
      <c r="Y249" s="81"/>
      <c r="Z249" s="81"/>
      <c r="AA249" s="81"/>
      <c r="AB249" s="81"/>
      <c r="AC249" s="82"/>
    </row>
    <row r="250" spans="6:29" ht="20.100000000000001" customHeight="1" x14ac:dyDescent="0.25">
      <c r="F250" s="22"/>
      <c r="G250" s="80" t="s">
        <v>13</v>
      </c>
      <c r="H250" s="81"/>
      <c r="I250" s="81"/>
      <c r="J250" s="81"/>
      <c r="K250" s="81"/>
      <c r="L250" s="81"/>
      <c r="M250" s="81"/>
      <c r="N250" s="81"/>
      <c r="O250" s="81"/>
      <c r="P250" s="81"/>
      <c r="Q250" s="82"/>
      <c r="R250" s="22"/>
      <c r="S250" s="495" t="s">
        <v>202</v>
      </c>
      <c r="T250" s="496"/>
      <c r="U250" s="496"/>
      <c r="V250" s="496"/>
      <c r="W250" s="496"/>
      <c r="X250" s="496"/>
      <c r="Y250" s="496"/>
      <c r="Z250" s="496"/>
      <c r="AA250" s="496"/>
      <c r="AB250" s="496"/>
      <c r="AC250" s="497"/>
    </row>
    <row r="251" spans="6:29" ht="20.100000000000001" customHeight="1" x14ac:dyDescent="0.25">
      <c r="F251" s="22"/>
      <c r="G251" s="80" t="s">
        <v>16</v>
      </c>
      <c r="H251" s="81"/>
      <c r="I251" s="81"/>
      <c r="J251" s="81"/>
      <c r="K251" s="81"/>
      <c r="L251" s="81"/>
      <c r="M251" s="81"/>
      <c r="N251" s="81"/>
      <c r="O251" s="81"/>
      <c r="P251" s="81"/>
      <c r="Q251" s="82"/>
      <c r="R251" s="22"/>
      <c r="S251" s="80" t="s">
        <v>0</v>
      </c>
      <c r="T251" s="81"/>
      <c r="U251" s="81"/>
      <c r="V251" s="81"/>
      <c r="W251" s="81"/>
      <c r="X251" s="81"/>
      <c r="Y251" s="81"/>
      <c r="Z251" s="81"/>
      <c r="AA251" s="81"/>
      <c r="AB251" s="81"/>
      <c r="AC251" s="82"/>
    </row>
    <row r="252" spans="6:29" ht="20.100000000000001" customHeight="1" thickBot="1" x14ac:dyDescent="0.3">
      <c r="F252" s="22"/>
      <c r="G252" s="83" t="s">
        <v>17</v>
      </c>
      <c r="H252" s="84"/>
      <c r="I252" s="84"/>
      <c r="J252" s="84"/>
      <c r="K252" s="84"/>
      <c r="L252" s="84"/>
      <c r="M252" s="84"/>
      <c r="N252" s="84"/>
      <c r="O252" s="84"/>
      <c r="P252" s="84"/>
      <c r="Q252" s="85"/>
      <c r="R252" s="22"/>
      <c r="S252" s="83" t="s">
        <v>3</v>
      </c>
      <c r="T252" s="84"/>
      <c r="U252" s="84"/>
      <c r="V252" s="84"/>
      <c r="W252" s="84"/>
      <c r="X252" s="84"/>
      <c r="Y252" s="84"/>
      <c r="Z252" s="84"/>
      <c r="AA252" s="84"/>
      <c r="AB252" s="84"/>
      <c r="AC252" s="85"/>
    </row>
    <row r="253" spans="6:29" ht="20.100000000000001" customHeight="1" x14ac:dyDescent="0.25">
      <c r="F253" s="22"/>
      <c r="G253" s="205"/>
      <c r="H253" s="205"/>
      <c r="I253" s="205"/>
      <c r="J253" s="205"/>
      <c r="K253" s="205"/>
      <c r="L253" s="205"/>
      <c r="M253" s="205"/>
      <c r="N253" s="205"/>
      <c r="O253" s="205"/>
      <c r="P253" s="205"/>
      <c r="Q253" s="205"/>
      <c r="R253" s="22"/>
      <c r="S253" s="205"/>
      <c r="T253" s="205"/>
      <c r="U253" s="205"/>
      <c r="V253" s="205"/>
      <c r="W253" s="205"/>
      <c r="X253" s="205"/>
      <c r="Y253" s="205"/>
      <c r="Z253" s="205"/>
      <c r="AA253" s="205"/>
      <c r="AB253" s="205"/>
      <c r="AC253" s="205"/>
    </row>
    <row r="255" spans="6:29" ht="20.100000000000001" customHeight="1" thickBot="1" x14ac:dyDescent="0.3">
      <c r="F255" s="22"/>
    </row>
    <row r="256" spans="6:29" ht="20.100000000000001" customHeight="1" x14ac:dyDescent="0.25">
      <c r="F256" s="40"/>
      <c r="G256" s="499" t="s">
        <v>267</v>
      </c>
      <c r="H256" s="500"/>
      <c r="I256" s="500"/>
      <c r="J256" s="500"/>
      <c r="K256" s="500"/>
      <c r="L256" s="500"/>
      <c r="M256" s="500"/>
      <c r="N256" s="500"/>
      <c r="O256" s="500"/>
      <c r="P256" s="500"/>
      <c r="Q256" s="501"/>
      <c r="S256" s="499" t="s">
        <v>199</v>
      </c>
      <c r="T256" s="500"/>
      <c r="U256" s="500"/>
      <c r="V256" s="500"/>
      <c r="W256" s="500"/>
      <c r="X256" s="500"/>
      <c r="Y256" s="500"/>
      <c r="Z256" s="500"/>
      <c r="AA256" s="500"/>
      <c r="AB256" s="500"/>
      <c r="AC256" s="501"/>
    </row>
    <row r="257" spans="6:29" ht="20.100000000000001" customHeight="1" x14ac:dyDescent="0.25">
      <c r="F257" s="22"/>
      <c r="G257" s="75"/>
      <c r="H257" s="76" t="s">
        <v>200</v>
      </c>
      <c r="I257" s="77" t="s">
        <v>89</v>
      </c>
      <c r="J257" s="78" t="s">
        <v>140</v>
      </c>
      <c r="K257" s="78" t="s">
        <v>141</v>
      </c>
      <c r="L257" s="78" t="s">
        <v>142</v>
      </c>
      <c r="M257" s="78" t="s">
        <v>143</v>
      </c>
      <c r="N257" s="78" t="s">
        <v>144</v>
      </c>
      <c r="O257" s="78" t="s">
        <v>145</v>
      </c>
      <c r="P257" s="78" t="s">
        <v>146</v>
      </c>
      <c r="Q257" s="79" t="s">
        <v>147</v>
      </c>
      <c r="S257" s="75"/>
      <c r="T257" s="76" t="s">
        <v>200</v>
      </c>
      <c r="U257" s="77" t="s">
        <v>89</v>
      </c>
      <c r="V257" s="78" t="s">
        <v>140</v>
      </c>
      <c r="W257" s="78" t="s">
        <v>141</v>
      </c>
      <c r="X257" s="78" t="s">
        <v>142</v>
      </c>
      <c r="Y257" s="78" t="s">
        <v>143</v>
      </c>
      <c r="Z257" s="78" t="s">
        <v>144</v>
      </c>
      <c r="AA257" s="78" t="s">
        <v>145</v>
      </c>
      <c r="AB257" s="78" t="s">
        <v>146</v>
      </c>
      <c r="AC257" s="79" t="s">
        <v>147</v>
      </c>
    </row>
    <row r="258" spans="6:29" ht="20.100000000000001" customHeight="1" x14ac:dyDescent="0.25">
      <c r="F258" s="22"/>
      <c r="G258" s="80" t="s">
        <v>0</v>
      </c>
      <c r="H258" s="81" t="s">
        <v>12</v>
      </c>
      <c r="I258" s="81">
        <v>11</v>
      </c>
      <c r="J258" s="81">
        <v>8</v>
      </c>
      <c r="K258" s="81">
        <v>1</v>
      </c>
      <c r="L258" s="81">
        <v>0</v>
      </c>
      <c r="M258" s="81">
        <v>2</v>
      </c>
      <c r="N258" s="81">
        <v>62</v>
      </c>
      <c r="O258" s="81">
        <v>41</v>
      </c>
      <c r="P258" s="81">
        <v>26</v>
      </c>
      <c r="Q258" s="82">
        <v>21</v>
      </c>
      <c r="R258" s="342"/>
      <c r="S258" s="80" t="s">
        <v>0</v>
      </c>
      <c r="T258" s="81" t="s">
        <v>12</v>
      </c>
      <c r="U258" s="81">
        <v>22</v>
      </c>
      <c r="V258" s="81">
        <v>14</v>
      </c>
      <c r="W258" s="81">
        <v>3</v>
      </c>
      <c r="X258" s="81">
        <v>1</v>
      </c>
      <c r="Y258" s="81">
        <v>4</v>
      </c>
      <c r="Z258" s="81">
        <v>113</v>
      </c>
      <c r="AA258" s="81">
        <v>77</v>
      </c>
      <c r="AB258" s="81">
        <v>49</v>
      </c>
      <c r="AC258" s="82">
        <v>36</v>
      </c>
    </row>
    <row r="259" spans="6:29" ht="20.100000000000001" customHeight="1" x14ac:dyDescent="0.25">
      <c r="F259" s="22"/>
      <c r="G259" s="80" t="s">
        <v>3</v>
      </c>
      <c r="H259" s="81" t="s">
        <v>14</v>
      </c>
      <c r="I259" s="81">
        <v>11</v>
      </c>
      <c r="J259" s="81">
        <v>8</v>
      </c>
      <c r="K259" s="81">
        <v>0</v>
      </c>
      <c r="L259" s="81">
        <v>1</v>
      </c>
      <c r="M259" s="81">
        <v>2</v>
      </c>
      <c r="N259" s="81">
        <v>44</v>
      </c>
      <c r="O259" s="81">
        <v>31</v>
      </c>
      <c r="P259" s="81">
        <v>25</v>
      </c>
      <c r="Q259" s="82">
        <v>13</v>
      </c>
      <c r="R259" s="342"/>
      <c r="S259" s="80" t="s">
        <v>3</v>
      </c>
      <c r="T259" s="81" t="s">
        <v>7</v>
      </c>
      <c r="U259" s="81">
        <v>22</v>
      </c>
      <c r="V259" s="81">
        <v>15</v>
      </c>
      <c r="W259" s="81">
        <v>1</v>
      </c>
      <c r="X259" s="81">
        <v>1</v>
      </c>
      <c r="Y259" s="81">
        <v>5</v>
      </c>
      <c r="Z259" s="81">
        <v>95</v>
      </c>
      <c r="AA259" s="81">
        <v>60</v>
      </c>
      <c r="AB259" s="81">
        <v>48</v>
      </c>
      <c r="AC259" s="82">
        <v>35</v>
      </c>
    </row>
    <row r="260" spans="6:29" ht="20.100000000000001" customHeight="1" x14ac:dyDescent="0.25">
      <c r="F260" s="22"/>
      <c r="G260" s="80" t="s">
        <v>5</v>
      </c>
      <c r="H260" s="81" t="s">
        <v>15</v>
      </c>
      <c r="I260" s="81">
        <v>11</v>
      </c>
      <c r="J260" s="81">
        <v>7</v>
      </c>
      <c r="K260" s="81">
        <v>1</v>
      </c>
      <c r="L260" s="81">
        <v>1</v>
      </c>
      <c r="M260" s="81">
        <v>2</v>
      </c>
      <c r="N260" s="81">
        <v>47</v>
      </c>
      <c r="O260" s="81">
        <v>27</v>
      </c>
      <c r="P260" s="81">
        <v>24</v>
      </c>
      <c r="Q260" s="82">
        <v>20</v>
      </c>
      <c r="R260" s="342"/>
      <c r="S260" s="80" t="s">
        <v>5</v>
      </c>
      <c r="T260" s="81" t="s">
        <v>14</v>
      </c>
      <c r="U260" s="81">
        <v>22</v>
      </c>
      <c r="V260" s="81">
        <v>15</v>
      </c>
      <c r="W260" s="81">
        <v>0</v>
      </c>
      <c r="X260" s="81">
        <v>2</v>
      </c>
      <c r="Y260" s="81">
        <v>5</v>
      </c>
      <c r="Z260" s="81">
        <v>92</v>
      </c>
      <c r="AA260" s="81">
        <v>60</v>
      </c>
      <c r="AB260" s="81">
        <v>47</v>
      </c>
      <c r="AC260" s="82">
        <v>32</v>
      </c>
    </row>
    <row r="261" spans="6:29" ht="20.100000000000001" customHeight="1" x14ac:dyDescent="0.25">
      <c r="F261" s="22"/>
      <c r="G261" s="80" t="s">
        <v>8</v>
      </c>
      <c r="H261" s="81" t="s">
        <v>136</v>
      </c>
      <c r="I261" s="81">
        <v>11</v>
      </c>
      <c r="J261" s="81">
        <v>7</v>
      </c>
      <c r="K261" s="81">
        <v>0</v>
      </c>
      <c r="L261" s="81">
        <v>1</v>
      </c>
      <c r="M261" s="81">
        <v>3</v>
      </c>
      <c r="N261" s="81">
        <v>46</v>
      </c>
      <c r="O261" s="81">
        <v>28</v>
      </c>
      <c r="P261" s="81">
        <v>22</v>
      </c>
      <c r="Q261" s="82">
        <v>18</v>
      </c>
      <c r="R261" s="342"/>
      <c r="S261" s="80" t="s">
        <v>8</v>
      </c>
      <c r="T261" s="81" t="s">
        <v>11</v>
      </c>
      <c r="U261" s="81">
        <v>22</v>
      </c>
      <c r="V261" s="81">
        <v>11</v>
      </c>
      <c r="W261" s="81">
        <v>3</v>
      </c>
      <c r="X261" s="81">
        <v>1</v>
      </c>
      <c r="Y261" s="81">
        <v>7</v>
      </c>
      <c r="Z261" s="81">
        <v>95</v>
      </c>
      <c r="AA261" s="81">
        <v>71</v>
      </c>
      <c r="AB261" s="81">
        <v>40</v>
      </c>
      <c r="AC261" s="82">
        <v>24</v>
      </c>
    </row>
    <row r="262" spans="6:29" ht="20.100000000000001" customHeight="1" x14ac:dyDescent="0.25">
      <c r="F262" s="22"/>
      <c r="G262" s="80" t="s">
        <v>10</v>
      </c>
      <c r="H262" s="81" t="s">
        <v>197</v>
      </c>
      <c r="I262" s="81">
        <v>11</v>
      </c>
      <c r="J262" s="81">
        <v>5</v>
      </c>
      <c r="K262" s="81">
        <v>2</v>
      </c>
      <c r="L262" s="81">
        <v>1</v>
      </c>
      <c r="M262" s="81">
        <v>3</v>
      </c>
      <c r="N262" s="81">
        <v>54</v>
      </c>
      <c r="O262" s="81">
        <v>40</v>
      </c>
      <c r="P262" s="81">
        <v>20</v>
      </c>
      <c r="Q262" s="82">
        <v>14</v>
      </c>
      <c r="R262" s="342"/>
      <c r="S262" s="80" t="s">
        <v>10</v>
      </c>
      <c r="T262" s="81" t="s">
        <v>6</v>
      </c>
      <c r="U262" s="81">
        <v>22</v>
      </c>
      <c r="V262" s="81">
        <v>10</v>
      </c>
      <c r="W262" s="81">
        <v>2</v>
      </c>
      <c r="X262" s="81">
        <v>2</v>
      </c>
      <c r="Y262" s="81">
        <v>8</v>
      </c>
      <c r="Z262" s="81">
        <v>98</v>
      </c>
      <c r="AA262" s="81">
        <v>101</v>
      </c>
      <c r="AB262" s="81">
        <v>36</v>
      </c>
      <c r="AC262" s="82">
        <v>-3</v>
      </c>
    </row>
    <row r="263" spans="6:29" ht="20.100000000000001" customHeight="1" x14ac:dyDescent="0.25">
      <c r="F263" s="22"/>
      <c r="G263" s="80" t="s">
        <v>13</v>
      </c>
      <c r="H263" s="81" t="s">
        <v>7</v>
      </c>
      <c r="I263" s="81">
        <v>11</v>
      </c>
      <c r="J263" s="81">
        <v>6</v>
      </c>
      <c r="K263" s="81">
        <v>1</v>
      </c>
      <c r="L263" s="81">
        <v>0</v>
      </c>
      <c r="M263" s="81">
        <v>4</v>
      </c>
      <c r="N263" s="81">
        <v>44</v>
      </c>
      <c r="O263" s="81">
        <v>31</v>
      </c>
      <c r="P263" s="81">
        <v>20</v>
      </c>
      <c r="Q263" s="82">
        <v>13</v>
      </c>
      <c r="R263" s="342"/>
      <c r="S263" s="80" t="s">
        <v>13</v>
      </c>
      <c r="T263" s="81" t="s">
        <v>2</v>
      </c>
      <c r="U263" s="81">
        <v>22</v>
      </c>
      <c r="V263" s="81">
        <v>9</v>
      </c>
      <c r="W263" s="81">
        <v>4</v>
      </c>
      <c r="X263" s="81">
        <v>0</v>
      </c>
      <c r="Y263" s="81">
        <v>9</v>
      </c>
      <c r="Z263" s="81">
        <v>75</v>
      </c>
      <c r="AA263" s="81">
        <v>71</v>
      </c>
      <c r="AB263" s="81">
        <v>35</v>
      </c>
      <c r="AC263" s="82">
        <v>4</v>
      </c>
    </row>
    <row r="264" spans="6:29" ht="20.100000000000001" customHeight="1" x14ac:dyDescent="0.25">
      <c r="F264" s="22"/>
      <c r="G264" s="80" t="s">
        <v>16</v>
      </c>
      <c r="H264" s="81" t="s">
        <v>11</v>
      </c>
      <c r="I264" s="81">
        <v>11</v>
      </c>
      <c r="J264" s="81">
        <v>5</v>
      </c>
      <c r="K264" s="81">
        <v>1</v>
      </c>
      <c r="L264" s="81">
        <v>1</v>
      </c>
      <c r="M264" s="81">
        <v>4</v>
      </c>
      <c r="N264" s="81">
        <v>37</v>
      </c>
      <c r="O264" s="81">
        <v>31</v>
      </c>
      <c r="P264" s="81">
        <v>18</v>
      </c>
      <c r="Q264" s="82">
        <v>6</v>
      </c>
      <c r="R264" s="342"/>
      <c r="S264" s="80" t="s">
        <v>16</v>
      </c>
      <c r="T264" s="81" t="s">
        <v>15</v>
      </c>
      <c r="U264" s="81">
        <v>22</v>
      </c>
      <c r="V264" s="81">
        <v>9</v>
      </c>
      <c r="W264" s="81">
        <v>1</v>
      </c>
      <c r="X264" s="81">
        <v>2</v>
      </c>
      <c r="Y264" s="81">
        <v>10</v>
      </c>
      <c r="Z264" s="81">
        <v>86</v>
      </c>
      <c r="AA264" s="81">
        <v>79</v>
      </c>
      <c r="AB264" s="81">
        <v>31</v>
      </c>
      <c r="AC264" s="82">
        <v>7</v>
      </c>
    </row>
    <row r="265" spans="6:29" ht="20.100000000000001" customHeight="1" x14ac:dyDescent="0.25">
      <c r="F265" s="22"/>
      <c r="G265" s="80" t="s">
        <v>17</v>
      </c>
      <c r="H265" s="81" t="s">
        <v>101</v>
      </c>
      <c r="I265" s="81">
        <v>11</v>
      </c>
      <c r="J265" s="81">
        <v>5</v>
      </c>
      <c r="K265" s="81">
        <v>0</v>
      </c>
      <c r="L265" s="81">
        <v>2</v>
      </c>
      <c r="M265" s="81">
        <v>4</v>
      </c>
      <c r="N265" s="81">
        <v>33</v>
      </c>
      <c r="O265" s="81">
        <v>36</v>
      </c>
      <c r="P265" s="81">
        <v>17</v>
      </c>
      <c r="Q265" s="82">
        <v>-3</v>
      </c>
      <c r="R265" s="342"/>
      <c r="S265" s="80" t="s">
        <v>17</v>
      </c>
      <c r="T265" s="81" t="s">
        <v>9</v>
      </c>
      <c r="U265" s="81">
        <v>22</v>
      </c>
      <c r="V265" s="81">
        <v>9</v>
      </c>
      <c r="W265" s="81">
        <v>1</v>
      </c>
      <c r="X265" s="81">
        <v>2</v>
      </c>
      <c r="Y265" s="81">
        <v>10</v>
      </c>
      <c r="Z265" s="81">
        <v>77</v>
      </c>
      <c r="AA265" s="81">
        <v>77</v>
      </c>
      <c r="AB265" s="81">
        <v>31</v>
      </c>
      <c r="AC265" s="82">
        <v>0</v>
      </c>
    </row>
    <row r="266" spans="6:29" ht="20.100000000000001" customHeight="1" x14ac:dyDescent="0.25">
      <c r="F266" s="22"/>
      <c r="G266" s="80" t="s">
        <v>18</v>
      </c>
      <c r="H266" s="81" t="s">
        <v>204</v>
      </c>
      <c r="I266" s="81">
        <v>11</v>
      </c>
      <c r="J266" s="81">
        <v>4</v>
      </c>
      <c r="K266" s="81">
        <v>2</v>
      </c>
      <c r="L266" s="81">
        <v>0</v>
      </c>
      <c r="M266" s="81">
        <v>5</v>
      </c>
      <c r="N266" s="81">
        <v>34</v>
      </c>
      <c r="O266" s="81">
        <v>41</v>
      </c>
      <c r="P266" s="81">
        <v>16</v>
      </c>
      <c r="Q266" s="82">
        <v>-7</v>
      </c>
      <c r="S266" s="80" t="s">
        <v>18</v>
      </c>
      <c r="T266" s="81" t="s">
        <v>136</v>
      </c>
      <c r="U266" s="81">
        <v>22</v>
      </c>
      <c r="V266" s="81">
        <v>9</v>
      </c>
      <c r="W266" s="81">
        <v>0</v>
      </c>
      <c r="X266" s="81">
        <v>2</v>
      </c>
      <c r="Y266" s="81">
        <v>11</v>
      </c>
      <c r="Z266" s="81">
        <v>73</v>
      </c>
      <c r="AA266" s="81">
        <v>81</v>
      </c>
      <c r="AB266" s="81">
        <v>29</v>
      </c>
      <c r="AC266" s="82">
        <v>-8</v>
      </c>
    </row>
    <row r="267" spans="6:29" ht="20.100000000000001" customHeight="1" x14ac:dyDescent="0.25">
      <c r="F267" s="22"/>
      <c r="G267" s="80" t="s">
        <v>19</v>
      </c>
      <c r="H267" s="81" t="s">
        <v>6</v>
      </c>
      <c r="I267" s="81">
        <v>11</v>
      </c>
      <c r="J267" s="81">
        <v>3</v>
      </c>
      <c r="K267" s="81">
        <v>2</v>
      </c>
      <c r="L267" s="81">
        <v>2</v>
      </c>
      <c r="M267" s="81">
        <v>4</v>
      </c>
      <c r="N267" s="81">
        <v>50</v>
      </c>
      <c r="O267" s="81">
        <v>52</v>
      </c>
      <c r="P267" s="81">
        <v>15</v>
      </c>
      <c r="Q267" s="82">
        <v>-2</v>
      </c>
      <c r="S267" s="80" t="s">
        <v>19</v>
      </c>
      <c r="T267" s="81" t="s">
        <v>4</v>
      </c>
      <c r="U267" s="81">
        <v>22</v>
      </c>
      <c r="V267" s="81">
        <v>7</v>
      </c>
      <c r="W267" s="81">
        <v>2</v>
      </c>
      <c r="X267" s="81">
        <v>4</v>
      </c>
      <c r="Y267" s="81">
        <v>9</v>
      </c>
      <c r="Z267" s="81">
        <v>71</v>
      </c>
      <c r="AA267" s="81">
        <v>89</v>
      </c>
      <c r="AB267" s="81">
        <v>29</v>
      </c>
      <c r="AC267" s="82">
        <v>-18</v>
      </c>
    </row>
    <row r="268" spans="6:29" ht="20.100000000000001" customHeight="1" x14ac:dyDescent="0.25">
      <c r="G268" s="80" t="s">
        <v>20</v>
      </c>
      <c r="H268" s="81" t="s">
        <v>9</v>
      </c>
      <c r="I268" s="81">
        <v>11</v>
      </c>
      <c r="J268" s="81">
        <v>4</v>
      </c>
      <c r="K268" s="81">
        <v>1</v>
      </c>
      <c r="L268" s="81">
        <v>0</v>
      </c>
      <c r="M268" s="81">
        <v>6</v>
      </c>
      <c r="N268" s="81">
        <v>36</v>
      </c>
      <c r="O268" s="81">
        <v>43</v>
      </c>
      <c r="P268" s="81">
        <v>14</v>
      </c>
      <c r="Q268" s="82">
        <v>-7</v>
      </c>
      <c r="S268" s="80" t="s">
        <v>20</v>
      </c>
      <c r="T268" s="81" t="s">
        <v>204</v>
      </c>
      <c r="U268" s="81">
        <v>22</v>
      </c>
      <c r="V268" s="81">
        <v>8</v>
      </c>
      <c r="W268" s="81">
        <v>2</v>
      </c>
      <c r="X268" s="81">
        <v>1</v>
      </c>
      <c r="Y268" s="81">
        <v>11</v>
      </c>
      <c r="Z268" s="81">
        <v>58</v>
      </c>
      <c r="AA268" s="81">
        <v>85</v>
      </c>
      <c r="AB268" s="81">
        <v>29</v>
      </c>
      <c r="AC268" s="82">
        <v>-27</v>
      </c>
    </row>
    <row r="269" spans="6:29" ht="20.100000000000001" customHeight="1" x14ac:dyDescent="0.25">
      <c r="F269" s="22"/>
      <c r="G269" s="80" t="s">
        <v>21</v>
      </c>
      <c r="H269" s="81" t="s">
        <v>2</v>
      </c>
      <c r="I269" s="81">
        <v>11</v>
      </c>
      <c r="J269" s="81">
        <v>3</v>
      </c>
      <c r="K269" s="81">
        <v>2</v>
      </c>
      <c r="L269" s="81">
        <v>0</v>
      </c>
      <c r="M269" s="81">
        <v>6</v>
      </c>
      <c r="N269" s="81">
        <v>32</v>
      </c>
      <c r="O269" s="81">
        <v>42</v>
      </c>
      <c r="P269" s="81">
        <v>13</v>
      </c>
      <c r="Q269" s="82">
        <v>-10</v>
      </c>
      <c r="S269" s="80" t="s">
        <v>21</v>
      </c>
      <c r="T269" s="81" t="s">
        <v>135</v>
      </c>
      <c r="U269" s="81">
        <v>22</v>
      </c>
      <c r="V269" s="81">
        <v>6</v>
      </c>
      <c r="W269" s="81">
        <v>2</v>
      </c>
      <c r="X269" s="81">
        <v>5</v>
      </c>
      <c r="Y269" s="81">
        <v>9</v>
      </c>
      <c r="Z269" s="81">
        <v>81</v>
      </c>
      <c r="AA269" s="81">
        <v>93</v>
      </c>
      <c r="AB269" s="81">
        <v>27</v>
      </c>
      <c r="AC269" s="82">
        <v>-12</v>
      </c>
    </row>
    <row r="270" spans="6:29" ht="20.100000000000001" customHeight="1" x14ac:dyDescent="0.25">
      <c r="F270" s="40"/>
      <c r="G270" s="80">
        <v>13</v>
      </c>
      <c r="H270" s="81" t="s">
        <v>4</v>
      </c>
      <c r="I270" s="81">
        <v>11</v>
      </c>
      <c r="J270" s="81">
        <v>3</v>
      </c>
      <c r="K270" s="81">
        <v>0</v>
      </c>
      <c r="L270" s="81">
        <v>2</v>
      </c>
      <c r="M270" s="81">
        <v>6</v>
      </c>
      <c r="N270" s="81">
        <v>27</v>
      </c>
      <c r="O270" s="81">
        <v>50</v>
      </c>
      <c r="P270" s="81">
        <v>11</v>
      </c>
      <c r="Q270" s="82">
        <v>-23</v>
      </c>
      <c r="S270" s="80">
        <v>13</v>
      </c>
      <c r="T270" s="81" t="s">
        <v>197</v>
      </c>
      <c r="U270" s="81">
        <v>22</v>
      </c>
      <c r="V270" s="81">
        <v>7</v>
      </c>
      <c r="W270" s="81">
        <v>2</v>
      </c>
      <c r="X270" s="81">
        <v>1</v>
      </c>
      <c r="Y270" s="81">
        <v>12</v>
      </c>
      <c r="Z270" s="81">
        <v>85</v>
      </c>
      <c r="AA270" s="81">
        <v>93</v>
      </c>
      <c r="AB270" s="81">
        <v>26</v>
      </c>
      <c r="AC270" s="82">
        <v>-8</v>
      </c>
    </row>
    <row r="271" spans="6:29" ht="20.100000000000001" customHeight="1" x14ac:dyDescent="0.25">
      <c r="F271" s="22"/>
      <c r="G271" s="80" t="s">
        <v>113</v>
      </c>
      <c r="H271" s="81" t="s">
        <v>135</v>
      </c>
      <c r="I271" s="81">
        <v>11</v>
      </c>
      <c r="J271" s="81">
        <v>1</v>
      </c>
      <c r="K271" s="81">
        <v>1</v>
      </c>
      <c r="L271" s="81">
        <v>4</v>
      </c>
      <c r="M271" s="81">
        <v>5</v>
      </c>
      <c r="N271" s="81">
        <v>33</v>
      </c>
      <c r="O271" s="81">
        <v>50</v>
      </c>
      <c r="P271" s="81">
        <v>9</v>
      </c>
      <c r="Q271" s="82">
        <v>-17</v>
      </c>
      <c r="S271" s="80" t="s">
        <v>113</v>
      </c>
      <c r="T271" s="81" t="s">
        <v>102</v>
      </c>
      <c r="U271" s="81">
        <v>22</v>
      </c>
      <c r="V271" s="81">
        <v>6</v>
      </c>
      <c r="W271" s="81">
        <v>3</v>
      </c>
      <c r="X271" s="81">
        <v>2</v>
      </c>
      <c r="Y271" s="81">
        <v>11</v>
      </c>
      <c r="Z271" s="81">
        <v>87</v>
      </c>
      <c r="AA271" s="81">
        <v>104</v>
      </c>
      <c r="AB271" s="81">
        <v>26</v>
      </c>
      <c r="AC271" s="82">
        <v>-17</v>
      </c>
    </row>
    <row r="272" spans="6:29" ht="20.100000000000001" customHeight="1" x14ac:dyDescent="0.25">
      <c r="F272" s="22"/>
      <c r="G272" s="80" t="s">
        <v>114</v>
      </c>
      <c r="H272" s="81" t="s">
        <v>124</v>
      </c>
      <c r="I272" s="81">
        <v>11</v>
      </c>
      <c r="J272" s="81">
        <v>2</v>
      </c>
      <c r="K272" s="81">
        <v>1</v>
      </c>
      <c r="L272" s="81">
        <v>0</v>
      </c>
      <c r="M272" s="81">
        <v>8</v>
      </c>
      <c r="N272" s="81">
        <v>29</v>
      </c>
      <c r="O272" s="81">
        <v>46</v>
      </c>
      <c r="P272" s="81">
        <v>8</v>
      </c>
      <c r="Q272" s="82">
        <v>-17</v>
      </c>
      <c r="S272" s="80" t="s">
        <v>114</v>
      </c>
      <c r="T272" s="81" t="s">
        <v>101</v>
      </c>
      <c r="U272" s="81">
        <v>22</v>
      </c>
      <c r="V272" s="81">
        <v>7</v>
      </c>
      <c r="W272" s="81">
        <v>1</v>
      </c>
      <c r="X272" s="81">
        <v>3</v>
      </c>
      <c r="Y272" s="81">
        <v>11</v>
      </c>
      <c r="Z272" s="81">
        <v>56</v>
      </c>
      <c r="AA272" s="81">
        <v>74</v>
      </c>
      <c r="AB272" s="81">
        <v>26</v>
      </c>
      <c r="AC272" s="82">
        <v>-18</v>
      </c>
    </row>
    <row r="273" spans="6:29" ht="20.100000000000001" customHeight="1" thickBot="1" x14ac:dyDescent="0.3">
      <c r="F273" s="22"/>
      <c r="G273" s="83">
        <v>16</v>
      </c>
      <c r="H273" s="84" t="s">
        <v>102</v>
      </c>
      <c r="I273" s="84">
        <v>11</v>
      </c>
      <c r="J273" s="84">
        <v>1</v>
      </c>
      <c r="K273" s="84">
        <v>1</v>
      </c>
      <c r="L273" s="84">
        <v>1</v>
      </c>
      <c r="M273" s="84">
        <v>8</v>
      </c>
      <c r="N273" s="84">
        <v>38</v>
      </c>
      <c r="O273" s="84">
        <v>57</v>
      </c>
      <c r="P273" s="84">
        <v>6</v>
      </c>
      <c r="Q273" s="85">
        <v>-19</v>
      </c>
      <c r="S273" s="83">
        <v>16</v>
      </c>
      <c r="T273" s="84" t="s">
        <v>124</v>
      </c>
      <c r="U273" s="84">
        <v>22</v>
      </c>
      <c r="V273" s="84">
        <v>5</v>
      </c>
      <c r="W273" s="84">
        <v>2</v>
      </c>
      <c r="X273" s="84">
        <v>0</v>
      </c>
      <c r="Y273" s="84">
        <v>15</v>
      </c>
      <c r="Z273" s="84">
        <v>62</v>
      </c>
      <c r="AA273" s="84">
        <v>89</v>
      </c>
      <c r="AB273" s="84">
        <v>19</v>
      </c>
      <c r="AC273" s="85">
        <v>-27</v>
      </c>
    </row>
    <row r="274" spans="6:29" ht="20.100000000000001" customHeight="1" x14ac:dyDescent="0.25">
      <c r="F274" s="22"/>
    </row>
    <row r="276" spans="6:29" ht="20.100000000000001" customHeight="1" x14ac:dyDescent="0.25">
      <c r="F276" s="22"/>
    </row>
    <row r="277" spans="6:29" ht="20.100000000000001" customHeight="1" x14ac:dyDescent="0.25">
      <c r="F277" s="40"/>
    </row>
    <row r="278" spans="6:29" ht="20.100000000000001" customHeight="1" x14ac:dyDescent="0.25">
      <c r="F278" s="22"/>
    </row>
    <row r="279" spans="6:29" ht="20.100000000000001" customHeight="1" x14ac:dyDescent="0.25">
      <c r="F279" s="22"/>
    </row>
    <row r="280" spans="6:29" ht="20.100000000000001" customHeight="1" x14ac:dyDescent="0.25">
      <c r="F280" s="22"/>
    </row>
    <row r="281" spans="6:29" ht="20.100000000000001" customHeight="1" x14ac:dyDescent="0.25">
      <c r="F281" s="22"/>
    </row>
  </sheetData>
  <sortState xmlns:xlrd2="http://schemas.microsoft.com/office/spreadsheetml/2017/richdata2" ref="T258:AC273">
    <sortCondition descending="1" ref="AB258:AB273"/>
    <sortCondition descending="1" ref="AC258:AC273"/>
  </sortState>
  <mergeCells count="29">
    <mergeCell ref="G256:Q256"/>
    <mergeCell ref="S24:AC24"/>
    <mergeCell ref="S45:AC45"/>
    <mergeCell ref="S66:AC66"/>
    <mergeCell ref="S87:AC87"/>
    <mergeCell ref="S108:AC108"/>
    <mergeCell ref="G108:Q108"/>
    <mergeCell ref="S192:AC192"/>
    <mergeCell ref="S213:AC213"/>
    <mergeCell ref="S234:AC234"/>
    <mergeCell ref="S171:AC171"/>
    <mergeCell ref="S256:AC256"/>
    <mergeCell ref="G192:Q192"/>
    <mergeCell ref="G213:Q213"/>
    <mergeCell ref="G234:Q234"/>
    <mergeCell ref="S250:AC250"/>
    <mergeCell ref="S245:AC245"/>
    <mergeCell ref="G2:P2"/>
    <mergeCell ref="G3:Q3"/>
    <mergeCell ref="G171:Q171"/>
    <mergeCell ref="S3:AC3"/>
    <mergeCell ref="G129:Q129"/>
    <mergeCell ref="G150:Q150"/>
    <mergeCell ref="S129:AC129"/>
    <mergeCell ref="S150:AC150"/>
    <mergeCell ref="G24:Q24"/>
    <mergeCell ref="G45:Q45"/>
    <mergeCell ref="G66:Q66"/>
    <mergeCell ref="G87:Q87"/>
  </mergeCells>
  <phoneticPr fontId="17"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3C91D-A99B-4141-BDF6-65C01BBF5ADD}">
  <dimension ref="A1:K21"/>
  <sheetViews>
    <sheetView workbookViewId="0">
      <selection activeCell="D6" sqref="D6"/>
    </sheetView>
  </sheetViews>
  <sheetFormatPr defaultRowHeight="15" x14ac:dyDescent="0.25"/>
  <cols>
    <col min="1" max="1" width="21.7109375" bestFit="1" customWidth="1"/>
    <col min="2" max="2" width="17.85546875" bestFit="1" customWidth="1"/>
    <col min="3" max="3" width="14" bestFit="1" customWidth="1"/>
    <col min="4" max="4" width="19.5703125" bestFit="1" customWidth="1"/>
    <col min="5" max="5" width="20.28515625" bestFit="1" customWidth="1"/>
    <col min="6" max="6" width="14.7109375" bestFit="1" customWidth="1"/>
    <col min="7" max="7" width="11.140625" bestFit="1" customWidth="1"/>
    <col min="8" max="8" width="10.42578125" bestFit="1" customWidth="1"/>
    <col min="9" max="9" width="13.28515625" bestFit="1" customWidth="1"/>
    <col min="10" max="10" width="14.28515625" bestFit="1" customWidth="1"/>
    <col min="11" max="160" width="22" bestFit="1" customWidth="1"/>
    <col min="161" max="161" width="25.140625" bestFit="1" customWidth="1"/>
    <col min="162" max="162" width="21.42578125" bestFit="1" customWidth="1"/>
    <col min="163" max="163" width="27" bestFit="1" customWidth="1"/>
    <col min="164" max="164" width="27.7109375" bestFit="1" customWidth="1"/>
    <col min="165" max="165" width="22.140625" bestFit="1" customWidth="1"/>
    <col min="166" max="166" width="18.5703125" bestFit="1" customWidth="1"/>
    <col min="167" max="167" width="17.85546875" bestFit="1" customWidth="1"/>
    <col min="168" max="168" width="20.5703125" bestFit="1" customWidth="1"/>
  </cols>
  <sheetData>
    <row r="1" spans="1:10" x14ac:dyDescent="0.25">
      <c r="A1" s="105" t="s">
        <v>172</v>
      </c>
      <c r="B1" s="39" t="s">
        <v>178</v>
      </c>
      <c r="C1" s="39" t="s">
        <v>174</v>
      </c>
      <c r="D1" s="39" t="s">
        <v>175</v>
      </c>
      <c r="E1" s="39" t="s">
        <v>176</v>
      </c>
      <c r="F1" s="39" t="s">
        <v>177</v>
      </c>
      <c r="G1" s="39" t="s">
        <v>179</v>
      </c>
      <c r="H1" s="39" t="s">
        <v>180</v>
      </c>
      <c r="I1" s="39" t="s">
        <v>181</v>
      </c>
      <c r="J1" s="39" t="s">
        <v>183</v>
      </c>
    </row>
    <row r="2" spans="1:10" hidden="1" x14ac:dyDescent="0.25">
      <c r="A2" s="106">
        <v>0</v>
      </c>
      <c r="B2" s="39"/>
      <c r="C2" s="39">
        <v>0</v>
      </c>
      <c r="D2" s="39">
        <v>0</v>
      </c>
      <c r="E2" s="39">
        <v>0</v>
      </c>
      <c r="F2" s="39">
        <v>0</v>
      </c>
      <c r="G2" s="39">
        <v>0</v>
      </c>
      <c r="H2" s="39">
        <v>0</v>
      </c>
      <c r="I2" s="39">
        <v>0</v>
      </c>
      <c r="J2" s="39">
        <v>0</v>
      </c>
    </row>
    <row r="3" spans="1:10" x14ac:dyDescent="0.25">
      <c r="A3" s="107" t="s">
        <v>6</v>
      </c>
      <c r="B3" s="110">
        <v>22</v>
      </c>
      <c r="C3" s="110">
        <v>10</v>
      </c>
      <c r="D3" s="110">
        <v>2</v>
      </c>
      <c r="E3" s="110">
        <v>2</v>
      </c>
      <c r="F3" s="110">
        <v>8</v>
      </c>
      <c r="G3" s="110">
        <v>98</v>
      </c>
      <c r="H3" s="110">
        <v>101</v>
      </c>
      <c r="I3" s="110">
        <v>36</v>
      </c>
      <c r="J3" s="110">
        <v>-3</v>
      </c>
    </row>
    <row r="4" spans="1:10" x14ac:dyDescent="0.25">
      <c r="A4" s="109" t="s">
        <v>136</v>
      </c>
      <c r="B4" s="61">
        <v>22</v>
      </c>
      <c r="C4" s="61">
        <v>9</v>
      </c>
      <c r="D4" s="61">
        <v>0</v>
      </c>
      <c r="E4" s="61">
        <v>2</v>
      </c>
      <c r="F4" s="61">
        <v>11</v>
      </c>
      <c r="G4" s="61">
        <v>73</v>
      </c>
      <c r="H4" s="61">
        <v>81</v>
      </c>
      <c r="I4" s="61">
        <v>29</v>
      </c>
      <c r="J4" s="61">
        <v>-8</v>
      </c>
    </row>
    <row r="5" spans="1:10" x14ac:dyDescent="0.25">
      <c r="A5" s="107" t="s">
        <v>101</v>
      </c>
      <c r="B5" s="110">
        <v>22</v>
      </c>
      <c r="C5" s="110">
        <v>7</v>
      </c>
      <c r="D5" s="110">
        <v>1</v>
      </c>
      <c r="E5" s="110">
        <v>3</v>
      </c>
      <c r="F5" s="110">
        <v>11</v>
      </c>
      <c r="G5" s="110">
        <v>56</v>
      </c>
      <c r="H5" s="110">
        <v>74</v>
      </c>
      <c r="I5" s="110">
        <v>26</v>
      </c>
      <c r="J5" s="110">
        <v>-18</v>
      </c>
    </row>
    <row r="6" spans="1:10" x14ac:dyDescent="0.25">
      <c r="A6" s="109" t="s">
        <v>135</v>
      </c>
      <c r="B6" s="61">
        <v>22</v>
      </c>
      <c r="C6" s="61">
        <v>6</v>
      </c>
      <c r="D6" s="61">
        <v>2</v>
      </c>
      <c r="E6" s="61">
        <v>5</v>
      </c>
      <c r="F6" s="61">
        <v>9</v>
      </c>
      <c r="G6" s="61">
        <v>81</v>
      </c>
      <c r="H6" s="61">
        <v>93</v>
      </c>
      <c r="I6" s="61">
        <v>27</v>
      </c>
      <c r="J6" s="61">
        <v>-12</v>
      </c>
    </row>
    <row r="7" spans="1:10" x14ac:dyDescent="0.25">
      <c r="A7" s="109" t="s">
        <v>2</v>
      </c>
      <c r="B7" s="61">
        <v>22</v>
      </c>
      <c r="C7" s="61">
        <v>9</v>
      </c>
      <c r="D7" s="61">
        <v>4</v>
      </c>
      <c r="E7" s="61">
        <v>0</v>
      </c>
      <c r="F7" s="61">
        <v>9</v>
      </c>
      <c r="G7" s="61">
        <v>75</v>
      </c>
      <c r="H7" s="61">
        <v>71</v>
      </c>
      <c r="I7" s="61">
        <v>35</v>
      </c>
      <c r="J7" s="61">
        <v>4</v>
      </c>
    </row>
    <row r="8" spans="1:10" x14ac:dyDescent="0.25">
      <c r="A8" s="108" t="s">
        <v>12</v>
      </c>
      <c r="B8" s="111">
        <v>22</v>
      </c>
      <c r="C8" s="111">
        <v>14</v>
      </c>
      <c r="D8" s="111">
        <v>3</v>
      </c>
      <c r="E8" s="111">
        <v>1</v>
      </c>
      <c r="F8" s="111">
        <v>4</v>
      </c>
      <c r="G8" s="111">
        <v>113</v>
      </c>
      <c r="H8" s="111">
        <v>77</v>
      </c>
      <c r="I8" s="111">
        <v>49</v>
      </c>
      <c r="J8" s="111">
        <v>36</v>
      </c>
    </row>
    <row r="9" spans="1:10" x14ac:dyDescent="0.25">
      <c r="A9" s="107" t="s">
        <v>9</v>
      </c>
      <c r="B9" s="110">
        <v>22</v>
      </c>
      <c r="C9" s="110">
        <v>9</v>
      </c>
      <c r="D9" s="110">
        <v>1</v>
      </c>
      <c r="E9" s="110">
        <v>2</v>
      </c>
      <c r="F9" s="110">
        <v>10</v>
      </c>
      <c r="G9" s="110">
        <v>77</v>
      </c>
      <c r="H9" s="110">
        <v>77</v>
      </c>
      <c r="I9" s="110">
        <v>31</v>
      </c>
      <c r="J9" s="110">
        <v>0</v>
      </c>
    </row>
    <row r="10" spans="1:10" x14ac:dyDescent="0.25">
      <c r="A10" s="109" t="s">
        <v>7</v>
      </c>
      <c r="B10" s="61">
        <v>22</v>
      </c>
      <c r="C10" s="61">
        <v>15</v>
      </c>
      <c r="D10" s="61">
        <v>1</v>
      </c>
      <c r="E10" s="61">
        <v>1</v>
      </c>
      <c r="F10" s="61">
        <v>5</v>
      </c>
      <c r="G10" s="61">
        <v>95</v>
      </c>
      <c r="H10" s="61">
        <v>60</v>
      </c>
      <c r="I10" s="61">
        <v>48</v>
      </c>
      <c r="J10" s="61">
        <v>35</v>
      </c>
    </row>
    <row r="11" spans="1:10" x14ac:dyDescent="0.25">
      <c r="A11" s="108" t="s">
        <v>4</v>
      </c>
      <c r="B11" s="111">
        <v>22</v>
      </c>
      <c r="C11" s="111">
        <v>7</v>
      </c>
      <c r="D11" s="111">
        <v>2</v>
      </c>
      <c r="E11" s="111">
        <v>4</v>
      </c>
      <c r="F11" s="111">
        <v>9</v>
      </c>
      <c r="G11" s="111">
        <v>71</v>
      </c>
      <c r="H11" s="111">
        <v>89</v>
      </c>
      <c r="I11" s="111">
        <v>29</v>
      </c>
      <c r="J11" s="111">
        <v>-18</v>
      </c>
    </row>
    <row r="12" spans="1:10" x14ac:dyDescent="0.25">
      <c r="A12" s="107" t="s">
        <v>102</v>
      </c>
      <c r="B12" s="110">
        <v>22</v>
      </c>
      <c r="C12" s="110">
        <v>6</v>
      </c>
      <c r="D12" s="110">
        <v>3</v>
      </c>
      <c r="E12" s="110">
        <v>2</v>
      </c>
      <c r="F12" s="110">
        <v>11</v>
      </c>
      <c r="G12" s="110">
        <v>87</v>
      </c>
      <c r="H12" s="110">
        <v>104</v>
      </c>
      <c r="I12" s="110">
        <v>26</v>
      </c>
      <c r="J12" s="110">
        <v>-17</v>
      </c>
    </row>
    <row r="13" spans="1:10" x14ac:dyDescent="0.25">
      <c r="A13" s="109" t="s">
        <v>14</v>
      </c>
      <c r="B13" s="61">
        <v>22</v>
      </c>
      <c r="C13" s="61">
        <v>15</v>
      </c>
      <c r="D13" s="61">
        <v>0</v>
      </c>
      <c r="E13" s="61">
        <v>2</v>
      </c>
      <c r="F13" s="61">
        <v>5</v>
      </c>
      <c r="G13" s="61">
        <v>92</v>
      </c>
      <c r="H13" s="61">
        <v>60</v>
      </c>
      <c r="I13" s="61">
        <v>47</v>
      </c>
      <c r="J13" s="61">
        <v>32</v>
      </c>
    </row>
    <row r="14" spans="1:10" x14ac:dyDescent="0.25">
      <c r="A14" s="108" t="s">
        <v>11</v>
      </c>
      <c r="B14" s="111">
        <v>22</v>
      </c>
      <c r="C14" s="111">
        <v>11</v>
      </c>
      <c r="D14" s="111">
        <v>3</v>
      </c>
      <c r="E14" s="111">
        <v>1</v>
      </c>
      <c r="F14" s="111">
        <v>7</v>
      </c>
      <c r="G14" s="111">
        <v>95</v>
      </c>
      <c r="H14" s="111">
        <v>71</v>
      </c>
      <c r="I14" s="111">
        <v>40</v>
      </c>
      <c r="J14" s="111">
        <v>24</v>
      </c>
    </row>
    <row r="15" spans="1:10" x14ac:dyDescent="0.25">
      <c r="A15" s="107" t="s">
        <v>124</v>
      </c>
      <c r="B15" s="110">
        <v>22</v>
      </c>
      <c r="C15" s="110">
        <v>5</v>
      </c>
      <c r="D15" s="110">
        <v>2</v>
      </c>
      <c r="E15" s="110">
        <v>0</v>
      </c>
      <c r="F15" s="110">
        <v>15</v>
      </c>
      <c r="G15" s="110">
        <v>62</v>
      </c>
      <c r="H15" s="110">
        <v>89</v>
      </c>
      <c r="I15" s="110">
        <v>19</v>
      </c>
      <c r="J15" s="110">
        <v>-27</v>
      </c>
    </row>
    <row r="16" spans="1:10" x14ac:dyDescent="0.25">
      <c r="A16" s="108" t="s">
        <v>15</v>
      </c>
      <c r="B16" s="111">
        <v>22</v>
      </c>
      <c r="C16" s="111">
        <v>9</v>
      </c>
      <c r="D16" s="111">
        <v>1</v>
      </c>
      <c r="E16" s="111">
        <v>2</v>
      </c>
      <c r="F16" s="111">
        <v>10</v>
      </c>
      <c r="G16" s="111">
        <v>86</v>
      </c>
      <c r="H16" s="111">
        <v>79</v>
      </c>
      <c r="I16" s="111">
        <v>31</v>
      </c>
      <c r="J16" s="111">
        <v>7</v>
      </c>
    </row>
    <row r="17" spans="1:11" x14ac:dyDescent="0.25">
      <c r="A17" s="106" t="s">
        <v>173</v>
      </c>
      <c r="B17" s="39"/>
      <c r="C17" s="39"/>
      <c r="D17" s="39"/>
      <c r="E17" s="39"/>
      <c r="F17" s="39"/>
      <c r="G17" s="39"/>
      <c r="H17" s="39"/>
      <c r="I17" s="39"/>
      <c r="J17" s="39"/>
    </row>
    <row r="18" spans="1:11" x14ac:dyDescent="0.25">
      <c r="A18" s="106" t="s">
        <v>197</v>
      </c>
      <c r="B18" s="39">
        <v>22</v>
      </c>
      <c r="C18" s="39">
        <v>7</v>
      </c>
      <c r="D18" s="39">
        <v>2</v>
      </c>
      <c r="E18" s="39">
        <v>1</v>
      </c>
      <c r="F18" s="39">
        <v>12</v>
      </c>
      <c r="G18" s="39">
        <v>85</v>
      </c>
      <c r="H18" s="39">
        <v>93</v>
      </c>
      <c r="I18" s="39">
        <v>26</v>
      </c>
      <c r="J18" s="39">
        <v>-8</v>
      </c>
      <c r="K18" t="s">
        <v>184</v>
      </c>
    </row>
    <row r="19" spans="1:11" x14ac:dyDescent="0.25">
      <c r="A19" s="106" t="s">
        <v>204</v>
      </c>
      <c r="B19" s="39">
        <v>22</v>
      </c>
      <c r="C19" s="39">
        <v>8</v>
      </c>
      <c r="D19" s="39">
        <v>2</v>
      </c>
      <c r="E19" s="39">
        <v>1</v>
      </c>
      <c r="F19" s="39">
        <v>11</v>
      </c>
      <c r="G19" s="39">
        <v>58</v>
      </c>
      <c r="H19" s="39">
        <v>85</v>
      </c>
      <c r="I19" s="39">
        <v>29</v>
      </c>
      <c r="J19" s="39">
        <v>-27</v>
      </c>
      <c r="K19" t="s">
        <v>185</v>
      </c>
    </row>
    <row r="20" spans="1:11" x14ac:dyDescent="0.25">
      <c r="A20" s="106" t="s">
        <v>76</v>
      </c>
      <c r="B20" s="39">
        <v>352</v>
      </c>
      <c r="C20" s="39">
        <v>147</v>
      </c>
      <c r="D20" s="39">
        <v>29</v>
      </c>
      <c r="E20" s="39">
        <v>29</v>
      </c>
      <c r="F20" s="39">
        <v>147</v>
      </c>
      <c r="G20" s="39">
        <v>1304</v>
      </c>
      <c r="H20" s="39">
        <v>1304</v>
      </c>
      <c r="I20" s="39">
        <v>528</v>
      </c>
      <c r="J20" s="39">
        <v>0</v>
      </c>
    </row>
    <row r="21" spans="1:11" hidden="1" x14ac:dyDescent="0.25"/>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1"/>
  <sheetViews>
    <sheetView workbookViewId="0">
      <selection activeCell="B2" sqref="B2"/>
    </sheetView>
  </sheetViews>
  <sheetFormatPr defaultRowHeight="15" x14ac:dyDescent="0.25"/>
  <cols>
    <col min="2" max="2" width="22" customWidth="1"/>
    <col min="3" max="10" width="20.7109375" customWidth="1"/>
  </cols>
  <sheetData>
    <row r="1" spans="1:10" x14ac:dyDescent="0.25">
      <c r="B1" s="39" t="s">
        <v>172</v>
      </c>
      <c r="C1" s="39" t="s">
        <v>178</v>
      </c>
      <c r="D1" s="39" t="s">
        <v>174</v>
      </c>
      <c r="E1" s="39" t="s">
        <v>175</v>
      </c>
      <c r="F1" s="39" t="s">
        <v>176</v>
      </c>
      <c r="G1" s="39" t="s">
        <v>177</v>
      </c>
      <c r="H1" s="39" t="s">
        <v>179</v>
      </c>
      <c r="I1" s="39" t="s">
        <v>180</v>
      </c>
      <c r="J1" s="39" t="s">
        <v>181</v>
      </c>
    </row>
    <row r="2" spans="1:10" x14ac:dyDescent="0.25">
      <c r="A2" t="s">
        <v>0</v>
      </c>
      <c r="B2" s="106" t="s">
        <v>11</v>
      </c>
      <c r="C2" s="39">
        <v>21</v>
      </c>
      <c r="D2" s="39">
        <v>17</v>
      </c>
      <c r="E2" s="39">
        <v>0</v>
      </c>
      <c r="F2" s="39">
        <v>0</v>
      </c>
      <c r="G2" s="39">
        <v>4</v>
      </c>
      <c r="H2" s="39">
        <v>152</v>
      </c>
      <c r="I2" s="39">
        <v>76</v>
      </c>
      <c r="J2" s="39">
        <v>51</v>
      </c>
    </row>
    <row r="3" spans="1:10" x14ac:dyDescent="0.25">
      <c r="A3" t="s">
        <v>3</v>
      </c>
      <c r="B3" s="106" t="s">
        <v>7</v>
      </c>
      <c r="C3" s="39">
        <v>21</v>
      </c>
      <c r="D3" s="39">
        <v>15</v>
      </c>
      <c r="E3" s="39">
        <v>1</v>
      </c>
      <c r="F3" s="39">
        <v>0</v>
      </c>
      <c r="G3" s="39">
        <v>5</v>
      </c>
      <c r="H3" s="39">
        <v>102</v>
      </c>
      <c r="I3" s="39">
        <v>59</v>
      </c>
      <c r="J3" s="39">
        <v>47</v>
      </c>
    </row>
    <row r="4" spans="1:10" x14ac:dyDescent="0.25">
      <c r="A4" t="s">
        <v>5</v>
      </c>
      <c r="B4" s="106" t="s">
        <v>9</v>
      </c>
      <c r="C4" s="39">
        <v>21</v>
      </c>
      <c r="D4" s="39">
        <v>12</v>
      </c>
      <c r="E4" s="39">
        <v>1</v>
      </c>
      <c r="F4" s="39">
        <v>1</v>
      </c>
      <c r="G4" s="39">
        <v>7</v>
      </c>
      <c r="H4" s="39">
        <v>108</v>
      </c>
      <c r="I4" s="39">
        <v>72</v>
      </c>
      <c r="J4" s="39">
        <v>39</v>
      </c>
    </row>
    <row r="5" spans="1:10" x14ac:dyDescent="0.25">
      <c r="A5" t="s">
        <v>8</v>
      </c>
      <c r="B5" s="106" t="s">
        <v>123</v>
      </c>
      <c r="C5" s="39">
        <v>21</v>
      </c>
      <c r="D5" s="39">
        <v>10</v>
      </c>
      <c r="E5" s="39">
        <v>3</v>
      </c>
      <c r="F5" s="39">
        <v>2</v>
      </c>
      <c r="G5" s="39">
        <v>6</v>
      </c>
      <c r="H5" s="39">
        <v>83</v>
      </c>
      <c r="I5" s="39">
        <v>74</v>
      </c>
      <c r="J5" s="39">
        <v>38</v>
      </c>
    </row>
    <row r="6" spans="1:10" x14ac:dyDescent="0.25">
      <c r="A6" t="s">
        <v>10</v>
      </c>
      <c r="B6" s="106" t="s">
        <v>15</v>
      </c>
      <c r="C6" s="39">
        <v>20</v>
      </c>
      <c r="D6" s="39">
        <v>11</v>
      </c>
      <c r="E6" s="39">
        <v>2</v>
      </c>
      <c r="F6" s="39">
        <v>0</v>
      </c>
      <c r="G6" s="39">
        <v>7</v>
      </c>
      <c r="H6" s="39">
        <v>79</v>
      </c>
      <c r="I6" s="39">
        <v>74</v>
      </c>
      <c r="J6" s="39">
        <v>37</v>
      </c>
    </row>
    <row r="7" spans="1:10" x14ac:dyDescent="0.25">
      <c r="A7" t="s">
        <v>13</v>
      </c>
      <c r="B7" s="106" t="s">
        <v>12</v>
      </c>
      <c r="C7" s="39">
        <v>21</v>
      </c>
      <c r="D7" s="39">
        <v>11</v>
      </c>
      <c r="E7" s="39">
        <v>0</v>
      </c>
      <c r="F7" s="39">
        <v>3</v>
      </c>
      <c r="G7" s="39">
        <v>7</v>
      </c>
      <c r="H7" s="39">
        <v>106</v>
      </c>
      <c r="I7" s="39">
        <v>89</v>
      </c>
      <c r="J7" s="39">
        <v>36</v>
      </c>
    </row>
    <row r="8" spans="1:10" x14ac:dyDescent="0.25">
      <c r="A8" t="s">
        <v>16</v>
      </c>
      <c r="B8" s="106" t="s">
        <v>14</v>
      </c>
      <c r="C8" s="39">
        <v>20</v>
      </c>
      <c r="D8" s="39">
        <v>9</v>
      </c>
      <c r="E8" s="39">
        <v>3</v>
      </c>
      <c r="F8" s="39">
        <v>2</v>
      </c>
      <c r="G8" s="39">
        <v>6</v>
      </c>
      <c r="H8" s="39">
        <v>73</v>
      </c>
      <c r="I8" s="39">
        <v>65</v>
      </c>
      <c r="J8" s="39">
        <v>35</v>
      </c>
    </row>
    <row r="9" spans="1:10" x14ac:dyDescent="0.25">
      <c r="A9" t="s">
        <v>17</v>
      </c>
      <c r="B9" s="106" t="s">
        <v>6</v>
      </c>
      <c r="C9" s="39">
        <v>21</v>
      </c>
      <c r="D9" s="39">
        <v>10</v>
      </c>
      <c r="E9" s="39">
        <v>0</v>
      </c>
      <c r="F9" s="39">
        <v>2</v>
      </c>
      <c r="G9" s="39">
        <v>9</v>
      </c>
      <c r="H9" s="39">
        <v>89</v>
      </c>
      <c r="I9" s="39">
        <v>93</v>
      </c>
      <c r="J9" s="39">
        <v>32</v>
      </c>
    </row>
    <row r="10" spans="1:10" x14ac:dyDescent="0.25">
      <c r="A10" t="s">
        <v>18</v>
      </c>
      <c r="B10" s="106" t="s">
        <v>2</v>
      </c>
      <c r="C10" s="39">
        <v>21</v>
      </c>
      <c r="D10" s="39">
        <v>10</v>
      </c>
      <c r="E10" s="39">
        <v>1</v>
      </c>
      <c r="F10" s="39">
        <v>0</v>
      </c>
      <c r="G10" s="39">
        <v>10</v>
      </c>
      <c r="H10" s="39">
        <v>78</v>
      </c>
      <c r="I10" s="39">
        <v>86</v>
      </c>
      <c r="J10" s="39">
        <v>32</v>
      </c>
    </row>
    <row r="11" spans="1:10" x14ac:dyDescent="0.25">
      <c r="A11" t="s">
        <v>19</v>
      </c>
      <c r="B11" s="106" t="s">
        <v>125</v>
      </c>
      <c r="C11" s="39">
        <v>21</v>
      </c>
      <c r="D11" s="39">
        <v>7</v>
      </c>
      <c r="E11" s="39">
        <v>4</v>
      </c>
      <c r="F11" s="39">
        <v>1</v>
      </c>
      <c r="G11" s="39">
        <v>9</v>
      </c>
      <c r="H11" s="39">
        <v>82</v>
      </c>
      <c r="I11" s="39">
        <v>78</v>
      </c>
      <c r="J11" s="39">
        <v>30</v>
      </c>
    </row>
    <row r="12" spans="1:10" x14ac:dyDescent="0.25">
      <c r="A12" t="s">
        <v>20</v>
      </c>
      <c r="B12" s="106" t="s">
        <v>101</v>
      </c>
      <c r="C12" s="39">
        <v>21</v>
      </c>
      <c r="D12" s="39">
        <v>8</v>
      </c>
      <c r="E12" s="39">
        <v>1</v>
      </c>
      <c r="F12" s="39">
        <v>3</v>
      </c>
      <c r="G12" s="39">
        <v>9</v>
      </c>
      <c r="H12" s="39">
        <v>81</v>
      </c>
      <c r="I12" s="39">
        <v>86</v>
      </c>
      <c r="J12" s="39">
        <v>29</v>
      </c>
    </row>
    <row r="13" spans="1:10" x14ac:dyDescent="0.25">
      <c r="A13" t="s">
        <v>21</v>
      </c>
      <c r="B13" s="106" t="s">
        <v>124</v>
      </c>
      <c r="C13" s="39">
        <v>21</v>
      </c>
      <c r="D13" s="39">
        <v>9</v>
      </c>
      <c r="E13" s="39">
        <v>1</v>
      </c>
      <c r="F13" s="39">
        <v>0</v>
      </c>
      <c r="G13" s="39">
        <v>11</v>
      </c>
      <c r="H13" s="39">
        <v>56</v>
      </c>
      <c r="I13" s="39">
        <v>68</v>
      </c>
      <c r="J13" s="39">
        <v>29</v>
      </c>
    </row>
    <row r="14" spans="1:10" x14ac:dyDescent="0.25">
      <c r="A14" t="s">
        <v>112</v>
      </c>
      <c r="B14" s="106" t="s">
        <v>135</v>
      </c>
      <c r="C14" s="39">
        <v>21</v>
      </c>
      <c r="D14" s="39">
        <v>8</v>
      </c>
      <c r="E14" s="39">
        <v>1</v>
      </c>
      <c r="F14" s="39">
        <v>1</v>
      </c>
      <c r="G14" s="39">
        <v>11</v>
      </c>
      <c r="H14" s="39">
        <v>71</v>
      </c>
      <c r="I14" s="39">
        <v>69</v>
      </c>
      <c r="J14" s="39">
        <v>27</v>
      </c>
    </row>
    <row r="15" spans="1:10" x14ac:dyDescent="0.25">
      <c r="A15" t="s">
        <v>113</v>
      </c>
      <c r="B15" s="106" t="s">
        <v>4</v>
      </c>
      <c r="C15" s="39">
        <v>21</v>
      </c>
      <c r="D15" s="39">
        <v>8</v>
      </c>
      <c r="E15" s="39">
        <v>0</v>
      </c>
      <c r="F15" s="39">
        <v>2</v>
      </c>
      <c r="G15" s="39">
        <v>11</v>
      </c>
      <c r="H15" s="39">
        <v>101</v>
      </c>
      <c r="I15" s="39">
        <v>115</v>
      </c>
      <c r="J15" s="39">
        <v>26</v>
      </c>
    </row>
    <row r="16" spans="1:10" x14ac:dyDescent="0.25">
      <c r="A16" t="s">
        <v>114</v>
      </c>
      <c r="B16" s="106" t="s">
        <v>97</v>
      </c>
      <c r="C16" s="39">
        <v>21</v>
      </c>
      <c r="D16" s="39">
        <v>8</v>
      </c>
      <c r="E16" s="39">
        <v>0</v>
      </c>
      <c r="F16" s="39">
        <v>1</v>
      </c>
      <c r="G16" s="39">
        <v>12</v>
      </c>
      <c r="H16" s="39">
        <v>87</v>
      </c>
      <c r="I16" s="39">
        <v>87</v>
      </c>
      <c r="J16" s="39">
        <v>25</v>
      </c>
    </row>
    <row r="17" spans="1:10" x14ac:dyDescent="0.25">
      <c r="A17" t="s">
        <v>115</v>
      </c>
      <c r="B17" s="106" t="s">
        <v>102</v>
      </c>
      <c r="C17" s="39">
        <v>20</v>
      </c>
      <c r="D17" s="39">
        <v>6</v>
      </c>
      <c r="E17" s="39">
        <v>0</v>
      </c>
      <c r="F17" s="39">
        <v>3</v>
      </c>
      <c r="G17" s="39">
        <v>11</v>
      </c>
      <c r="H17" s="39">
        <v>73</v>
      </c>
      <c r="I17" s="39">
        <v>111</v>
      </c>
      <c r="J17" s="39">
        <v>21</v>
      </c>
    </row>
    <row r="18" spans="1:10" x14ac:dyDescent="0.25">
      <c r="A18" t="s">
        <v>116</v>
      </c>
      <c r="B18" s="106" t="s">
        <v>136</v>
      </c>
      <c r="C18" s="39">
        <v>20</v>
      </c>
      <c r="D18" s="39">
        <v>4</v>
      </c>
      <c r="E18" s="39">
        <v>3</v>
      </c>
      <c r="F18" s="39">
        <v>0</v>
      </c>
      <c r="G18" s="39">
        <v>13</v>
      </c>
      <c r="H18" s="39">
        <v>53</v>
      </c>
      <c r="I18" s="39">
        <v>87</v>
      </c>
      <c r="J18" s="39">
        <v>18</v>
      </c>
    </row>
    <row r="19" spans="1:10" x14ac:dyDescent="0.25">
      <c r="A19" t="s">
        <v>137</v>
      </c>
      <c r="B19" s="106" t="s">
        <v>126</v>
      </c>
      <c r="C19" s="39">
        <v>21</v>
      </c>
      <c r="D19" s="39">
        <v>3</v>
      </c>
      <c r="E19" s="39">
        <v>0</v>
      </c>
      <c r="F19" s="39">
        <v>0</v>
      </c>
      <c r="G19" s="39">
        <v>18</v>
      </c>
      <c r="H19" s="39">
        <v>48</v>
      </c>
      <c r="I19" s="39">
        <v>133</v>
      </c>
      <c r="J19" s="39">
        <v>9</v>
      </c>
    </row>
    <row r="20" spans="1:10" x14ac:dyDescent="0.25">
      <c r="B20" s="106" t="s">
        <v>173</v>
      </c>
      <c r="C20" s="39"/>
      <c r="D20" s="39"/>
      <c r="E20" s="39"/>
      <c r="F20" s="39"/>
      <c r="G20" s="39"/>
      <c r="H20" s="39"/>
      <c r="I20" s="39"/>
      <c r="J20" s="39"/>
    </row>
    <row r="21" spans="1:10" x14ac:dyDescent="0.25">
      <c r="B21" s="106" t="s">
        <v>76</v>
      </c>
      <c r="C21" s="39">
        <v>374</v>
      </c>
      <c r="D21" s="39">
        <v>166</v>
      </c>
      <c r="E21" s="39">
        <v>21</v>
      </c>
      <c r="F21" s="39">
        <v>21</v>
      </c>
      <c r="G21" s="39">
        <v>166</v>
      </c>
      <c r="H21" s="39">
        <v>1522</v>
      </c>
      <c r="I21" s="39">
        <v>1522</v>
      </c>
      <c r="J21" s="39">
        <v>561</v>
      </c>
    </row>
  </sheetData>
  <sortState xmlns:xlrd2="http://schemas.microsoft.com/office/spreadsheetml/2017/richdata2" ref="B2:J19">
    <sortCondition descending="1" ref="J2:J19"/>
  </sortState>
  <phoneticPr fontId="17"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7D1A0-2B78-4C1F-B821-70987614BA67}">
  <dimension ref="A1:V23"/>
  <sheetViews>
    <sheetView workbookViewId="0">
      <selection sqref="A1:V23"/>
    </sheetView>
  </sheetViews>
  <sheetFormatPr defaultRowHeight="15" x14ac:dyDescent="0.25"/>
  <cols>
    <col min="2" max="2" width="13.85546875" customWidth="1"/>
    <col min="3" max="3" width="10.140625" customWidth="1"/>
    <col min="7" max="7" width="12" customWidth="1"/>
    <col min="12" max="12" width="13.140625" customWidth="1"/>
    <col min="13" max="13" width="11.28515625" customWidth="1"/>
    <col min="15" max="15" width="13.7109375" customWidth="1"/>
    <col min="16" max="16" width="14.42578125" customWidth="1"/>
    <col min="22" max="22" width="10.7109375" customWidth="1"/>
  </cols>
  <sheetData>
    <row r="1" spans="1:22" x14ac:dyDescent="0.25">
      <c r="A1" t="s">
        <v>23</v>
      </c>
      <c r="B1" t="s">
        <v>24</v>
      </c>
      <c r="C1" t="s">
        <v>90</v>
      </c>
      <c r="D1" t="s">
        <v>29</v>
      </c>
      <c r="E1" t="s">
        <v>79</v>
      </c>
      <c r="F1" t="s">
        <v>80</v>
      </c>
      <c r="G1" t="s">
        <v>88</v>
      </c>
      <c r="H1" t="s">
        <v>81</v>
      </c>
      <c r="I1" t="s">
        <v>82</v>
      </c>
      <c r="J1" t="s">
        <v>83</v>
      </c>
      <c r="K1" t="s">
        <v>84</v>
      </c>
      <c r="L1" t="s">
        <v>91</v>
      </c>
      <c r="M1" t="s">
        <v>87</v>
      </c>
      <c r="N1" t="s">
        <v>52</v>
      </c>
      <c r="O1" t="s">
        <v>85</v>
      </c>
      <c r="P1" t="s">
        <v>86</v>
      </c>
      <c r="Q1" t="s">
        <v>53</v>
      </c>
      <c r="R1" t="s">
        <v>50</v>
      </c>
      <c r="S1" t="s">
        <v>51</v>
      </c>
      <c r="T1" t="s">
        <v>77</v>
      </c>
      <c r="U1" t="s">
        <v>78</v>
      </c>
      <c r="V1" t="s">
        <v>72</v>
      </c>
    </row>
    <row r="2" spans="1:22" x14ac:dyDescent="0.25">
      <c r="A2">
        <v>22</v>
      </c>
      <c r="B2">
        <v>197</v>
      </c>
      <c r="E2" t="s">
        <v>124</v>
      </c>
      <c r="F2" t="s">
        <v>55</v>
      </c>
      <c r="M2">
        <v>0</v>
      </c>
      <c r="N2">
        <v>0</v>
      </c>
      <c r="O2">
        <v>0</v>
      </c>
      <c r="P2">
        <v>0</v>
      </c>
      <c r="Q2">
        <v>0</v>
      </c>
      <c r="R2">
        <v>0</v>
      </c>
      <c r="S2">
        <v>0</v>
      </c>
      <c r="T2">
        <v>0</v>
      </c>
      <c r="U2">
        <v>0</v>
      </c>
    </row>
    <row r="3" spans="1:22" x14ac:dyDescent="0.25">
      <c r="A3">
        <v>21</v>
      </c>
      <c r="B3">
        <v>189</v>
      </c>
      <c r="E3" t="s">
        <v>124</v>
      </c>
      <c r="F3" t="s">
        <v>55</v>
      </c>
      <c r="G3">
        <v>1</v>
      </c>
      <c r="H3">
        <v>0</v>
      </c>
      <c r="I3">
        <v>1</v>
      </c>
      <c r="J3">
        <v>0</v>
      </c>
      <c r="M3">
        <v>1</v>
      </c>
      <c r="N3">
        <v>0</v>
      </c>
      <c r="O3">
        <v>0</v>
      </c>
      <c r="P3">
        <v>0</v>
      </c>
      <c r="Q3">
        <v>1</v>
      </c>
      <c r="R3">
        <v>1</v>
      </c>
      <c r="S3">
        <v>4</v>
      </c>
      <c r="T3">
        <v>0</v>
      </c>
      <c r="U3">
        <v>-3</v>
      </c>
    </row>
    <row r="4" spans="1:22" x14ac:dyDescent="0.25">
      <c r="A4">
        <v>20</v>
      </c>
      <c r="B4">
        <v>179</v>
      </c>
      <c r="C4" t="s">
        <v>182</v>
      </c>
      <c r="D4" t="s">
        <v>182</v>
      </c>
      <c r="E4" t="s">
        <v>124</v>
      </c>
      <c r="F4" t="s">
        <v>54</v>
      </c>
      <c r="G4">
        <v>1</v>
      </c>
      <c r="H4">
        <v>0</v>
      </c>
      <c r="I4">
        <v>3</v>
      </c>
      <c r="J4">
        <v>2</v>
      </c>
      <c r="M4">
        <v>5</v>
      </c>
      <c r="N4">
        <v>1</v>
      </c>
      <c r="O4">
        <v>0</v>
      </c>
      <c r="P4">
        <v>0</v>
      </c>
      <c r="Q4">
        <v>0</v>
      </c>
      <c r="R4">
        <v>5</v>
      </c>
      <c r="S4">
        <v>0</v>
      </c>
      <c r="T4">
        <v>3</v>
      </c>
      <c r="U4">
        <v>5</v>
      </c>
      <c r="V4" t="s">
        <v>182</v>
      </c>
    </row>
    <row r="5" spans="1:22" x14ac:dyDescent="0.25">
      <c r="A5">
        <v>19</v>
      </c>
      <c r="B5">
        <v>171</v>
      </c>
      <c r="E5" t="s">
        <v>124</v>
      </c>
      <c r="F5" t="s">
        <v>55</v>
      </c>
      <c r="G5">
        <v>1</v>
      </c>
      <c r="H5">
        <v>0</v>
      </c>
      <c r="I5">
        <v>1</v>
      </c>
      <c r="J5">
        <v>6</v>
      </c>
      <c r="M5">
        <v>7</v>
      </c>
      <c r="N5">
        <v>1</v>
      </c>
      <c r="O5">
        <v>0</v>
      </c>
      <c r="P5">
        <v>0</v>
      </c>
      <c r="Q5">
        <v>0</v>
      </c>
      <c r="R5">
        <v>7</v>
      </c>
      <c r="S5">
        <v>5</v>
      </c>
      <c r="T5">
        <v>3</v>
      </c>
      <c r="U5">
        <v>2</v>
      </c>
    </row>
    <row r="6" spans="1:22" x14ac:dyDescent="0.25">
      <c r="A6">
        <v>18</v>
      </c>
      <c r="B6">
        <v>160</v>
      </c>
      <c r="C6" t="s">
        <v>124</v>
      </c>
      <c r="D6" t="s">
        <v>9</v>
      </c>
      <c r="E6" t="s">
        <v>124</v>
      </c>
      <c r="F6" t="s">
        <v>54</v>
      </c>
      <c r="G6">
        <v>1</v>
      </c>
      <c r="H6">
        <v>0</v>
      </c>
      <c r="I6">
        <v>2</v>
      </c>
      <c r="J6">
        <v>1</v>
      </c>
      <c r="M6">
        <v>3</v>
      </c>
      <c r="N6">
        <v>1</v>
      </c>
      <c r="O6">
        <v>0</v>
      </c>
      <c r="P6">
        <v>0</v>
      </c>
      <c r="Q6">
        <v>0</v>
      </c>
      <c r="R6">
        <v>3</v>
      </c>
      <c r="S6">
        <v>0</v>
      </c>
      <c r="T6">
        <v>3</v>
      </c>
      <c r="U6">
        <v>3</v>
      </c>
      <c r="V6" t="s">
        <v>182</v>
      </c>
    </row>
    <row r="7" spans="1:22" x14ac:dyDescent="0.25">
      <c r="A7">
        <v>17</v>
      </c>
      <c r="B7">
        <v>151</v>
      </c>
      <c r="C7" t="s">
        <v>124</v>
      </c>
      <c r="D7" t="s">
        <v>123</v>
      </c>
      <c r="E7" t="s">
        <v>124</v>
      </c>
      <c r="F7" t="s">
        <v>54</v>
      </c>
      <c r="G7">
        <v>1</v>
      </c>
      <c r="H7">
        <v>1</v>
      </c>
      <c r="I7">
        <v>0</v>
      </c>
      <c r="J7">
        <v>1</v>
      </c>
      <c r="M7">
        <v>2</v>
      </c>
      <c r="N7">
        <v>0</v>
      </c>
      <c r="O7">
        <v>0</v>
      </c>
      <c r="P7">
        <v>0</v>
      </c>
      <c r="Q7">
        <v>1</v>
      </c>
      <c r="R7">
        <v>2</v>
      </c>
      <c r="S7">
        <v>3</v>
      </c>
      <c r="T7">
        <v>0</v>
      </c>
      <c r="U7">
        <v>-1</v>
      </c>
      <c r="V7" t="s">
        <v>182</v>
      </c>
    </row>
    <row r="8" spans="1:22" x14ac:dyDescent="0.25">
      <c r="A8">
        <v>16</v>
      </c>
      <c r="B8">
        <v>139</v>
      </c>
      <c r="E8" t="s">
        <v>124</v>
      </c>
      <c r="F8" t="s">
        <v>55</v>
      </c>
      <c r="G8">
        <v>1</v>
      </c>
      <c r="H8">
        <v>0</v>
      </c>
      <c r="I8">
        <v>0</v>
      </c>
      <c r="J8">
        <v>1</v>
      </c>
      <c r="M8">
        <v>1</v>
      </c>
      <c r="N8">
        <v>0</v>
      </c>
      <c r="O8">
        <v>0</v>
      </c>
      <c r="P8">
        <v>0</v>
      </c>
      <c r="Q8">
        <v>1</v>
      </c>
      <c r="R8">
        <v>1</v>
      </c>
      <c r="S8">
        <v>5</v>
      </c>
      <c r="T8">
        <v>0</v>
      </c>
      <c r="U8">
        <v>-4</v>
      </c>
    </row>
    <row r="9" spans="1:22" x14ac:dyDescent="0.25">
      <c r="A9">
        <v>15</v>
      </c>
      <c r="B9">
        <v>133</v>
      </c>
      <c r="E9" t="s">
        <v>124</v>
      </c>
      <c r="F9" t="s">
        <v>55</v>
      </c>
      <c r="G9">
        <v>1</v>
      </c>
      <c r="H9">
        <v>0</v>
      </c>
      <c r="I9">
        <v>1</v>
      </c>
      <c r="J9">
        <v>1</v>
      </c>
      <c r="M9">
        <v>2</v>
      </c>
      <c r="N9">
        <v>0</v>
      </c>
      <c r="O9">
        <v>0</v>
      </c>
      <c r="P9">
        <v>0</v>
      </c>
      <c r="Q9">
        <v>1</v>
      </c>
      <c r="R9">
        <v>2</v>
      </c>
      <c r="S9">
        <v>3</v>
      </c>
      <c r="T9">
        <v>0</v>
      </c>
      <c r="U9">
        <v>-1</v>
      </c>
    </row>
    <row r="10" spans="1:22" x14ac:dyDescent="0.25">
      <c r="A10">
        <v>14</v>
      </c>
      <c r="B10">
        <v>126</v>
      </c>
      <c r="C10" t="s">
        <v>124</v>
      </c>
      <c r="D10" t="s">
        <v>101</v>
      </c>
      <c r="E10" t="s">
        <v>124</v>
      </c>
      <c r="F10" t="s">
        <v>54</v>
      </c>
      <c r="G10">
        <v>1</v>
      </c>
      <c r="H10">
        <v>0</v>
      </c>
      <c r="I10">
        <v>1</v>
      </c>
      <c r="J10">
        <v>3</v>
      </c>
      <c r="M10">
        <v>4</v>
      </c>
      <c r="N10">
        <v>0</v>
      </c>
      <c r="O10">
        <v>0</v>
      </c>
      <c r="P10">
        <v>0</v>
      </c>
      <c r="Q10">
        <v>1</v>
      </c>
      <c r="R10">
        <v>4</v>
      </c>
      <c r="S10">
        <v>5</v>
      </c>
      <c r="T10">
        <v>0</v>
      </c>
      <c r="U10">
        <v>-1</v>
      </c>
      <c r="V10" t="s">
        <v>182</v>
      </c>
    </row>
    <row r="11" spans="1:22" x14ac:dyDescent="0.25">
      <c r="A11">
        <v>13</v>
      </c>
      <c r="B11">
        <v>116</v>
      </c>
      <c r="E11" t="s">
        <v>124</v>
      </c>
      <c r="F11" t="s">
        <v>55</v>
      </c>
      <c r="G11">
        <v>1</v>
      </c>
      <c r="H11">
        <v>0</v>
      </c>
      <c r="I11">
        <v>1</v>
      </c>
      <c r="J11">
        <v>1</v>
      </c>
      <c r="M11">
        <v>2</v>
      </c>
      <c r="N11">
        <v>0</v>
      </c>
      <c r="O11">
        <v>0</v>
      </c>
      <c r="P11">
        <v>0</v>
      </c>
      <c r="Q11">
        <v>1</v>
      </c>
      <c r="R11">
        <v>2</v>
      </c>
      <c r="S11">
        <v>3</v>
      </c>
      <c r="T11">
        <v>0</v>
      </c>
      <c r="U11">
        <v>-1</v>
      </c>
    </row>
    <row r="12" spans="1:22" x14ac:dyDescent="0.25">
      <c r="A12">
        <v>12</v>
      </c>
      <c r="B12">
        <v>104</v>
      </c>
      <c r="C12" t="s">
        <v>124</v>
      </c>
      <c r="D12" t="s">
        <v>7</v>
      </c>
      <c r="E12" t="s">
        <v>124</v>
      </c>
      <c r="F12" t="s">
        <v>54</v>
      </c>
      <c r="G12">
        <v>1</v>
      </c>
      <c r="H12">
        <v>0</v>
      </c>
      <c r="I12">
        <v>0</v>
      </c>
      <c r="J12">
        <v>1</v>
      </c>
      <c r="M12">
        <v>1</v>
      </c>
      <c r="N12">
        <v>0</v>
      </c>
      <c r="O12">
        <v>0</v>
      </c>
      <c r="P12">
        <v>0</v>
      </c>
      <c r="Q12">
        <v>1</v>
      </c>
      <c r="R12">
        <v>1</v>
      </c>
      <c r="S12">
        <v>4</v>
      </c>
      <c r="T12">
        <v>0</v>
      </c>
      <c r="U12">
        <v>-3</v>
      </c>
      <c r="V12" t="s">
        <v>182</v>
      </c>
    </row>
    <row r="13" spans="1:22" x14ac:dyDescent="0.25">
      <c r="A13">
        <v>11</v>
      </c>
      <c r="B13">
        <v>96</v>
      </c>
      <c r="E13" t="s">
        <v>124</v>
      </c>
      <c r="F13" t="s">
        <v>55</v>
      </c>
      <c r="G13">
        <v>1</v>
      </c>
      <c r="H13">
        <v>0</v>
      </c>
      <c r="I13">
        <v>1</v>
      </c>
      <c r="J13">
        <v>0</v>
      </c>
      <c r="M13">
        <v>1</v>
      </c>
      <c r="N13">
        <v>0</v>
      </c>
      <c r="O13">
        <v>0</v>
      </c>
      <c r="P13">
        <v>0</v>
      </c>
      <c r="Q13">
        <v>1</v>
      </c>
      <c r="R13">
        <v>1</v>
      </c>
      <c r="S13">
        <v>6</v>
      </c>
      <c r="T13">
        <v>0</v>
      </c>
      <c r="U13">
        <v>-5</v>
      </c>
    </row>
    <row r="14" spans="1:22" x14ac:dyDescent="0.25">
      <c r="A14">
        <v>10</v>
      </c>
      <c r="B14">
        <v>89</v>
      </c>
      <c r="C14" t="s">
        <v>124</v>
      </c>
      <c r="D14" t="s">
        <v>6</v>
      </c>
      <c r="E14" t="s">
        <v>124</v>
      </c>
      <c r="F14" t="s">
        <v>54</v>
      </c>
      <c r="G14">
        <v>1</v>
      </c>
      <c r="H14">
        <v>2</v>
      </c>
      <c r="I14">
        <v>0</v>
      </c>
      <c r="J14">
        <v>3</v>
      </c>
      <c r="M14">
        <v>5</v>
      </c>
      <c r="N14">
        <v>1</v>
      </c>
      <c r="O14">
        <v>0</v>
      </c>
      <c r="P14">
        <v>0</v>
      </c>
      <c r="Q14">
        <v>0</v>
      </c>
      <c r="R14">
        <v>5</v>
      </c>
      <c r="S14">
        <v>2</v>
      </c>
      <c r="T14">
        <v>3</v>
      </c>
      <c r="U14">
        <v>3</v>
      </c>
      <c r="V14" t="s">
        <v>182</v>
      </c>
    </row>
    <row r="15" spans="1:22" x14ac:dyDescent="0.25">
      <c r="A15">
        <v>9</v>
      </c>
      <c r="B15">
        <v>81</v>
      </c>
      <c r="C15" t="s">
        <v>124</v>
      </c>
      <c r="D15" t="s">
        <v>125</v>
      </c>
      <c r="E15" t="s">
        <v>124</v>
      </c>
      <c r="F15" t="s">
        <v>54</v>
      </c>
      <c r="G15">
        <v>1</v>
      </c>
      <c r="H15">
        <v>0</v>
      </c>
      <c r="I15">
        <v>1</v>
      </c>
      <c r="J15">
        <v>0</v>
      </c>
      <c r="M15">
        <v>1</v>
      </c>
      <c r="N15">
        <v>0</v>
      </c>
      <c r="O15">
        <v>0</v>
      </c>
      <c r="P15">
        <v>0</v>
      </c>
      <c r="Q15">
        <v>1</v>
      </c>
      <c r="R15">
        <v>1</v>
      </c>
      <c r="S15">
        <v>6</v>
      </c>
      <c r="T15">
        <v>0</v>
      </c>
      <c r="U15">
        <v>-5</v>
      </c>
      <c r="V15" t="s">
        <v>182</v>
      </c>
    </row>
    <row r="16" spans="1:22" x14ac:dyDescent="0.25">
      <c r="A16">
        <v>1</v>
      </c>
      <c r="B16">
        <v>8</v>
      </c>
      <c r="C16" t="s">
        <v>124</v>
      </c>
      <c r="D16" t="s">
        <v>102</v>
      </c>
      <c r="E16" t="s">
        <v>124</v>
      </c>
      <c r="F16" t="s">
        <v>54</v>
      </c>
      <c r="G16">
        <v>1</v>
      </c>
      <c r="H16">
        <v>2</v>
      </c>
      <c r="I16">
        <v>0</v>
      </c>
      <c r="J16">
        <v>1</v>
      </c>
      <c r="M16">
        <v>3</v>
      </c>
      <c r="N16">
        <v>1</v>
      </c>
      <c r="O16">
        <v>0</v>
      </c>
      <c r="P16">
        <v>0</v>
      </c>
      <c r="Q16">
        <v>0</v>
      </c>
      <c r="R16">
        <v>3</v>
      </c>
      <c r="S16">
        <v>1</v>
      </c>
      <c r="T16">
        <v>3</v>
      </c>
      <c r="U16">
        <v>2</v>
      </c>
      <c r="V16" t="s">
        <v>182</v>
      </c>
    </row>
    <row r="17" spans="1:22" x14ac:dyDescent="0.25">
      <c r="A17">
        <v>8</v>
      </c>
      <c r="B17">
        <v>69</v>
      </c>
      <c r="C17" t="s">
        <v>124</v>
      </c>
      <c r="D17" t="s">
        <v>2</v>
      </c>
      <c r="E17" t="s">
        <v>124</v>
      </c>
      <c r="F17" t="s">
        <v>54</v>
      </c>
      <c r="G17">
        <v>1</v>
      </c>
      <c r="H17">
        <v>1</v>
      </c>
      <c r="I17">
        <v>0</v>
      </c>
      <c r="J17">
        <v>2</v>
      </c>
      <c r="M17">
        <v>3</v>
      </c>
      <c r="N17">
        <v>1</v>
      </c>
      <c r="O17">
        <v>0</v>
      </c>
      <c r="P17">
        <v>0</v>
      </c>
      <c r="Q17">
        <v>0</v>
      </c>
      <c r="R17">
        <v>3</v>
      </c>
      <c r="S17">
        <v>1</v>
      </c>
      <c r="T17">
        <v>3</v>
      </c>
      <c r="U17">
        <v>2</v>
      </c>
      <c r="V17" t="s">
        <v>182</v>
      </c>
    </row>
    <row r="18" spans="1:22" x14ac:dyDescent="0.25">
      <c r="A18">
        <v>7</v>
      </c>
      <c r="B18">
        <v>55</v>
      </c>
      <c r="C18" t="s">
        <v>124</v>
      </c>
      <c r="D18" t="s">
        <v>135</v>
      </c>
      <c r="E18" t="s">
        <v>124</v>
      </c>
      <c r="F18" t="s">
        <v>54</v>
      </c>
      <c r="G18">
        <v>1</v>
      </c>
      <c r="H18">
        <v>0</v>
      </c>
      <c r="I18">
        <v>2</v>
      </c>
      <c r="J18">
        <v>1</v>
      </c>
      <c r="M18">
        <v>3</v>
      </c>
      <c r="N18">
        <v>1</v>
      </c>
      <c r="O18">
        <v>0</v>
      </c>
      <c r="P18">
        <v>0</v>
      </c>
      <c r="Q18">
        <v>0</v>
      </c>
      <c r="R18">
        <v>3</v>
      </c>
      <c r="S18">
        <v>1</v>
      </c>
      <c r="T18">
        <v>3</v>
      </c>
      <c r="U18">
        <v>2</v>
      </c>
      <c r="V18" t="s">
        <v>182</v>
      </c>
    </row>
    <row r="19" spans="1:22" x14ac:dyDescent="0.25">
      <c r="A19">
        <v>6</v>
      </c>
      <c r="B19">
        <v>47</v>
      </c>
      <c r="E19" t="s">
        <v>124</v>
      </c>
      <c r="F19" t="s">
        <v>55</v>
      </c>
      <c r="G19">
        <v>1</v>
      </c>
      <c r="H19">
        <v>0</v>
      </c>
      <c r="I19">
        <v>0</v>
      </c>
      <c r="J19">
        <v>0</v>
      </c>
      <c r="M19">
        <v>0</v>
      </c>
      <c r="N19">
        <v>0</v>
      </c>
      <c r="O19">
        <v>0</v>
      </c>
      <c r="P19">
        <v>0</v>
      </c>
      <c r="Q19">
        <v>1</v>
      </c>
      <c r="R19">
        <v>0</v>
      </c>
      <c r="S19">
        <v>2</v>
      </c>
      <c r="T19">
        <v>0</v>
      </c>
      <c r="U19">
        <v>-2</v>
      </c>
    </row>
    <row r="20" spans="1:22" x14ac:dyDescent="0.25">
      <c r="A20">
        <v>5</v>
      </c>
      <c r="B20">
        <v>43</v>
      </c>
      <c r="E20" t="s">
        <v>124</v>
      </c>
      <c r="F20" t="s">
        <v>55</v>
      </c>
      <c r="G20">
        <v>1</v>
      </c>
      <c r="H20">
        <v>0</v>
      </c>
      <c r="I20">
        <v>0</v>
      </c>
      <c r="J20">
        <v>1</v>
      </c>
      <c r="M20">
        <v>1</v>
      </c>
      <c r="N20">
        <v>0</v>
      </c>
      <c r="O20">
        <v>0</v>
      </c>
      <c r="P20">
        <v>0</v>
      </c>
      <c r="Q20">
        <v>1</v>
      </c>
      <c r="R20">
        <v>1</v>
      </c>
      <c r="S20">
        <v>9</v>
      </c>
      <c r="T20">
        <v>0</v>
      </c>
      <c r="U20">
        <v>-8</v>
      </c>
    </row>
    <row r="21" spans="1:22" x14ac:dyDescent="0.25">
      <c r="A21">
        <v>4</v>
      </c>
      <c r="B21">
        <v>36</v>
      </c>
      <c r="E21" t="s">
        <v>124</v>
      </c>
      <c r="F21" t="s">
        <v>55</v>
      </c>
      <c r="G21">
        <v>1</v>
      </c>
      <c r="H21">
        <v>2</v>
      </c>
      <c r="I21">
        <v>0</v>
      </c>
      <c r="J21">
        <v>1</v>
      </c>
      <c r="K21">
        <v>1</v>
      </c>
      <c r="M21">
        <v>4</v>
      </c>
      <c r="N21">
        <v>0</v>
      </c>
      <c r="O21">
        <v>1</v>
      </c>
      <c r="P21">
        <v>0</v>
      </c>
      <c r="Q21">
        <v>0</v>
      </c>
      <c r="R21">
        <v>4</v>
      </c>
      <c r="S21">
        <v>3</v>
      </c>
      <c r="T21">
        <v>2</v>
      </c>
      <c r="U21">
        <v>1</v>
      </c>
    </row>
    <row r="22" spans="1:22" x14ac:dyDescent="0.25">
      <c r="A22">
        <v>3</v>
      </c>
      <c r="B22">
        <v>22</v>
      </c>
      <c r="C22" t="s">
        <v>124</v>
      </c>
      <c r="D22" t="s">
        <v>136</v>
      </c>
      <c r="E22" t="s">
        <v>124</v>
      </c>
      <c r="F22" t="s">
        <v>54</v>
      </c>
      <c r="G22">
        <v>1</v>
      </c>
      <c r="H22">
        <v>2</v>
      </c>
      <c r="I22">
        <v>0</v>
      </c>
      <c r="J22">
        <v>2</v>
      </c>
      <c r="M22">
        <v>4</v>
      </c>
      <c r="N22">
        <v>1</v>
      </c>
      <c r="O22">
        <v>0</v>
      </c>
      <c r="P22">
        <v>0</v>
      </c>
      <c r="Q22">
        <v>0</v>
      </c>
      <c r="R22">
        <v>4</v>
      </c>
      <c r="S22">
        <v>3</v>
      </c>
      <c r="T22">
        <v>3</v>
      </c>
      <c r="U22">
        <v>1</v>
      </c>
      <c r="V22" t="s">
        <v>182</v>
      </c>
    </row>
    <row r="23" spans="1:22" x14ac:dyDescent="0.25">
      <c r="A23">
        <v>2</v>
      </c>
      <c r="B23">
        <v>14</v>
      </c>
      <c r="E23" t="s">
        <v>124</v>
      </c>
      <c r="F23" t="s">
        <v>55</v>
      </c>
      <c r="G23">
        <v>1</v>
      </c>
      <c r="H23">
        <v>1</v>
      </c>
      <c r="I23">
        <v>0</v>
      </c>
      <c r="J23">
        <v>2</v>
      </c>
      <c r="M23">
        <v>3</v>
      </c>
      <c r="N23">
        <v>1</v>
      </c>
      <c r="O23">
        <v>0</v>
      </c>
      <c r="P23">
        <v>0</v>
      </c>
      <c r="Q23">
        <v>0</v>
      </c>
      <c r="R23">
        <v>3</v>
      </c>
      <c r="S23">
        <v>2</v>
      </c>
      <c r="T23">
        <v>3</v>
      </c>
      <c r="U23">
        <v>1</v>
      </c>
    </row>
  </sheetData>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6C8D4-EB3B-4984-A065-412B720BC26C}">
  <dimension ref="A3:F180"/>
  <sheetViews>
    <sheetView topLeftCell="A16" workbookViewId="0">
      <selection activeCell="B20" sqref="B20:C27"/>
    </sheetView>
  </sheetViews>
  <sheetFormatPr defaultRowHeight="15" x14ac:dyDescent="0.25"/>
  <cols>
    <col min="1" max="1" width="8.28515625" customWidth="1"/>
    <col min="2" max="2" width="22.140625" customWidth="1"/>
    <col min="3" max="3" width="22.28515625" customWidth="1"/>
    <col min="4" max="4" width="12.28515625" customWidth="1"/>
    <col min="5" max="5" width="11.42578125" customWidth="1"/>
    <col min="6" max="6" width="9.140625" customWidth="1"/>
  </cols>
  <sheetData>
    <row r="3" spans="1:6" ht="16.5" thickBot="1" x14ac:dyDescent="0.3">
      <c r="A3" s="339"/>
      <c r="B3" s="339"/>
      <c r="C3" s="339"/>
      <c r="D3" s="340"/>
      <c r="E3" s="339"/>
      <c r="F3" s="339"/>
    </row>
    <row r="4" spans="1:6" ht="17.25" thickTop="1" thickBot="1" x14ac:dyDescent="0.3">
      <c r="A4" s="392">
        <v>1</v>
      </c>
      <c r="B4" s="210" t="s">
        <v>11</v>
      </c>
      <c r="C4" s="210" t="s">
        <v>204</v>
      </c>
      <c r="D4" s="211">
        <v>45913</v>
      </c>
      <c r="E4" s="212" t="str">
        <f t="shared" ref="E4:E67" si="0">TEXT(D4,"dddd")</f>
        <v>sobota</v>
      </c>
      <c r="F4" s="393">
        <v>0.6875</v>
      </c>
    </row>
    <row r="5" spans="1:6" ht="17.25" thickTop="1" thickBot="1" x14ac:dyDescent="0.3">
      <c r="A5" s="392">
        <v>2</v>
      </c>
      <c r="B5" s="210" t="s">
        <v>15</v>
      </c>
      <c r="C5" s="210" t="s">
        <v>135</v>
      </c>
      <c r="D5" s="211"/>
      <c r="E5" s="212" t="str">
        <f t="shared" si="0"/>
        <v>sobota</v>
      </c>
      <c r="F5" s="393"/>
    </row>
    <row r="6" spans="1:6" ht="17.25" thickTop="1" thickBot="1" x14ac:dyDescent="0.3">
      <c r="A6" s="392">
        <v>3</v>
      </c>
      <c r="B6" s="210" t="s">
        <v>14</v>
      </c>
      <c r="C6" s="210" t="s">
        <v>2</v>
      </c>
      <c r="D6" s="211"/>
      <c r="E6" s="212" t="str">
        <f t="shared" si="0"/>
        <v>sobota</v>
      </c>
      <c r="F6" s="393"/>
    </row>
    <row r="7" spans="1:6" ht="17.25" thickTop="1" thickBot="1" x14ac:dyDescent="0.3">
      <c r="A7" s="402">
        <v>4</v>
      </c>
      <c r="B7" s="223" t="s">
        <v>9</v>
      </c>
      <c r="C7" s="223" t="s">
        <v>136</v>
      </c>
      <c r="D7" s="224">
        <v>45913</v>
      </c>
      <c r="E7" s="67" t="str">
        <f t="shared" si="0"/>
        <v>sobota</v>
      </c>
      <c r="F7" s="403">
        <v>0.70833333333333337</v>
      </c>
    </row>
    <row r="8" spans="1:6" ht="17.25" thickTop="1" thickBot="1" x14ac:dyDescent="0.3">
      <c r="A8" s="392">
        <v>5</v>
      </c>
      <c r="B8" s="210" t="s">
        <v>4</v>
      </c>
      <c r="C8" s="210" t="s">
        <v>102</v>
      </c>
      <c r="D8" s="211"/>
      <c r="E8" s="212" t="str">
        <f t="shared" si="0"/>
        <v>sobota</v>
      </c>
      <c r="F8" s="393"/>
    </row>
    <row r="9" spans="1:6" ht="17.25" thickTop="1" thickBot="1" x14ac:dyDescent="0.3">
      <c r="A9" s="392">
        <v>6</v>
      </c>
      <c r="B9" s="210" t="s">
        <v>101</v>
      </c>
      <c r="C9" s="210" t="s">
        <v>124</v>
      </c>
      <c r="D9" s="211">
        <v>45914</v>
      </c>
      <c r="E9" s="212" t="str">
        <f t="shared" si="0"/>
        <v>neděle</v>
      </c>
      <c r="F9" s="393">
        <v>0.70833333333333337</v>
      </c>
    </row>
    <row r="10" spans="1:6" ht="17.25" thickTop="1" thickBot="1" x14ac:dyDescent="0.3">
      <c r="A10" s="392">
        <v>7</v>
      </c>
      <c r="B10" s="210" t="s">
        <v>12</v>
      </c>
      <c r="C10" s="210" t="s">
        <v>6</v>
      </c>
      <c r="D10" s="211"/>
      <c r="E10" s="212" t="str">
        <f t="shared" si="0"/>
        <v>sobota</v>
      </c>
      <c r="F10" s="393"/>
    </row>
    <row r="11" spans="1:6" ht="17.25" thickTop="1" thickBot="1" x14ac:dyDescent="0.3">
      <c r="A11" s="392">
        <v>8</v>
      </c>
      <c r="B11" s="210" t="s">
        <v>7</v>
      </c>
      <c r="C11" s="210" t="s">
        <v>197</v>
      </c>
      <c r="D11" s="211">
        <v>45914</v>
      </c>
      <c r="E11" s="212" t="str">
        <f t="shared" si="0"/>
        <v>neděle</v>
      </c>
      <c r="F11" s="393">
        <v>0.72916666666666663</v>
      </c>
    </row>
    <row r="12" spans="1:6" ht="17.25" thickTop="1" thickBot="1" x14ac:dyDescent="0.3">
      <c r="A12" s="396">
        <v>9</v>
      </c>
      <c r="B12" s="228" t="s">
        <v>204</v>
      </c>
      <c r="C12" s="228" t="s">
        <v>2</v>
      </c>
      <c r="D12" s="229"/>
      <c r="E12" s="230" t="str">
        <f t="shared" si="0"/>
        <v>sobota</v>
      </c>
      <c r="F12" s="397"/>
    </row>
    <row r="13" spans="1:6" ht="17.25" thickTop="1" thickBot="1" x14ac:dyDescent="0.3">
      <c r="A13" s="396">
        <v>10</v>
      </c>
      <c r="B13" s="239" t="s">
        <v>135</v>
      </c>
      <c r="C13" s="239" t="s">
        <v>14</v>
      </c>
      <c r="D13" s="240"/>
      <c r="E13" s="230" t="str">
        <f t="shared" si="0"/>
        <v>sobota</v>
      </c>
      <c r="F13" s="400"/>
    </row>
    <row r="14" spans="1:6" ht="17.25" thickTop="1" thickBot="1" x14ac:dyDescent="0.3">
      <c r="A14" s="396">
        <v>11</v>
      </c>
      <c r="B14" s="239" t="s">
        <v>11</v>
      </c>
      <c r="C14" s="239" t="s">
        <v>7</v>
      </c>
      <c r="D14" s="240">
        <v>45920</v>
      </c>
      <c r="E14" s="230" t="str">
        <f t="shared" si="0"/>
        <v>sobota</v>
      </c>
      <c r="F14" s="400">
        <v>0.6875</v>
      </c>
    </row>
    <row r="15" spans="1:6" ht="17.25" thickTop="1" thickBot="1" x14ac:dyDescent="0.3">
      <c r="A15" s="396">
        <v>12</v>
      </c>
      <c r="B15" s="239" t="s">
        <v>136</v>
      </c>
      <c r="C15" s="239" t="s">
        <v>6</v>
      </c>
      <c r="D15" s="240"/>
      <c r="E15" s="230" t="str">
        <f t="shared" si="0"/>
        <v>sobota</v>
      </c>
      <c r="F15" s="400"/>
    </row>
    <row r="16" spans="1:6" ht="17.25" thickTop="1" thickBot="1" x14ac:dyDescent="0.3">
      <c r="A16" s="396">
        <v>13</v>
      </c>
      <c r="B16" s="239" t="s">
        <v>124</v>
      </c>
      <c r="C16" s="239" t="s">
        <v>12</v>
      </c>
      <c r="D16" s="240"/>
      <c r="E16" s="230" t="str">
        <f t="shared" si="0"/>
        <v>sobota</v>
      </c>
      <c r="F16" s="400"/>
    </row>
    <row r="17" spans="1:6" ht="17.25" thickTop="1" thickBot="1" x14ac:dyDescent="0.3">
      <c r="A17" s="396">
        <v>14</v>
      </c>
      <c r="B17" s="239" t="s">
        <v>102</v>
      </c>
      <c r="C17" s="239" t="s">
        <v>101</v>
      </c>
      <c r="D17" s="240"/>
      <c r="E17" s="230" t="str">
        <f t="shared" si="0"/>
        <v>sobota</v>
      </c>
      <c r="F17" s="400"/>
    </row>
    <row r="18" spans="1:6" ht="17.25" thickTop="1" thickBot="1" x14ac:dyDescent="0.3">
      <c r="A18" s="405">
        <v>15</v>
      </c>
      <c r="B18" s="223" t="s">
        <v>9</v>
      </c>
      <c r="C18" s="223" t="s">
        <v>4</v>
      </c>
      <c r="D18" s="224">
        <v>45920</v>
      </c>
      <c r="E18" s="67" t="str">
        <f t="shared" si="0"/>
        <v>sobota</v>
      </c>
      <c r="F18" s="403">
        <v>0.70833333333333337</v>
      </c>
    </row>
    <row r="19" spans="1:6" ht="17.25" thickTop="1" thickBot="1" x14ac:dyDescent="0.3">
      <c r="A19" s="396">
        <v>16</v>
      </c>
      <c r="B19" s="239" t="s">
        <v>197</v>
      </c>
      <c r="C19" s="239" t="s">
        <v>15</v>
      </c>
      <c r="D19" s="240"/>
      <c r="E19" s="230" t="str">
        <f t="shared" si="0"/>
        <v>sobota</v>
      </c>
      <c r="F19" s="400"/>
    </row>
    <row r="20" spans="1:6" ht="17.25" thickTop="1" thickBot="1" x14ac:dyDescent="0.3">
      <c r="A20" s="392">
        <v>17</v>
      </c>
      <c r="B20" s="210" t="s">
        <v>7</v>
      </c>
      <c r="C20" s="210" t="s">
        <v>204</v>
      </c>
      <c r="D20" s="211"/>
      <c r="E20" s="212" t="str">
        <f t="shared" si="0"/>
        <v>sobota</v>
      </c>
      <c r="F20" s="393"/>
    </row>
    <row r="21" spans="1:6" ht="17.25" thickTop="1" thickBot="1" x14ac:dyDescent="0.3">
      <c r="A21" s="392">
        <v>18</v>
      </c>
      <c r="B21" s="210" t="s">
        <v>15</v>
      </c>
      <c r="C21" s="210" t="s">
        <v>11</v>
      </c>
      <c r="D21" s="211"/>
      <c r="E21" s="212" t="str">
        <f t="shared" si="0"/>
        <v>sobota</v>
      </c>
      <c r="F21" s="393"/>
    </row>
    <row r="22" spans="1:6" ht="17.25" thickTop="1" thickBot="1" x14ac:dyDescent="0.3">
      <c r="A22" s="392">
        <v>19</v>
      </c>
      <c r="B22" s="210" t="s">
        <v>2</v>
      </c>
      <c r="C22" s="210" t="s">
        <v>135</v>
      </c>
      <c r="D22" s="211"/>
      <c r="E22" s="212" t="str">
        <f t="shared" si="0"/>
        <v>sobota</v>
      </c>
      <c r="F22" s="393"/>
    </row>
    <row r="23" spans="1:6" ht="17.25" thickTop="1" thickBot="1" x14ac:dyDescent="0.3">
      <c r="A23" s="392">
        <v>20</v>
      </c>
      <c r="B23" s="247" t="s">
        <v>4</v>
      </c>
      <c r="C23" s="247" t="s">
        <v>136</v>
      </c>
      <c r="D23" s="211"/>
      <c r="E23" s="212" t="str">
        <f t="shared" si="0"/>
        <v>sobota</v>
      </c>
      <c r="F23" s="406"/>
    </row>
    <row r="24" spans="1:6" ht="17.25" thickTop="1" thickBot="1" x14ac:dyDescent="0.3">
      <c r="A24" s="411">
        <v>21</v>
      </c>
      <c r="B24" s="60" t="s">
        <v>101</v>
      </c>
      <c r="C24" s="60" t="s">
        <v>9</v>
      </c>
      <c r="D24" s="241">
        <v>45928</v>
      </c>
      <c r="E24" s="242" t="str">
        <f t="shared" si="0"/>
        <v>neděle</v>
      </c>
      <c r="F24" s="412">
        <v>0.70833333333333337</v>
      </c>
    </row>
    <row r="25" spans="1:6" ht="17.25" thickTop="1" thickBot="1" x14ac:dyDescent="0.3">
      <c r="A25" s="392">
        <v>22</v>
      </c>
      <c r="B25" s="210" t="s">
        <v>12</v>
      </c>
      <c r="C25" s="210" t="s">
        <v>102</v>
      </c>
      <c r="D25" s="211"/>
      <c r="E25" s="212" t="str">
        <f t="shared" si="0"/>
        <v>sobota</v>
      </c>
      <c r="F25" s="393"/>
    </row>
    <row r="26" spans="1:6" ht="17.25" thickTop="1" thickBot="1" x14ac:dyDescent="0.3">
      <c r="A26" s="392">
        <v>23</v>
      </c>
      <c r="B26" s="210" t="s">
        <v>6</v>
      </c>
      <c r="C26" s="210" t="s">
        <v>124</v>
      </c>
      <c r="D26" s="211"/>
      <c r="E26" s="212" t="str">
        <f t="shared" si="0"/>
        <v>sobota</v>
      </c>
      <c r="F26" s="393"/>
    </row>
    <row r="27" spans="1:6" ht="17.25" thickTop="1" thickBot="1" x14ac:dyDescent="0.3">
      <c r="A27" s="408">
        <v>24</v>
      </c>
      <c r="B27" s="248" t="s">
        <v>14</v>
      </c>
      <c r="C27" s="248" t="s">
        <v>197</v>
      </c>
      <c r="D27" s="211"/>
      <c r="E27" s="212" t="str">
        <f t="shared" si="0"/>
        <v>sobota</v>
      </c>
      <c r="F27" s="409"/>
    </row>
    <row r="28" spans="1:6" ht="16.5" thickBot="1" x14ac:dyDescent="0.3">
      <c r="A28" s="308">
        <v>25</v>
      </c>
      <c r="B28" s="309" t="s">
        <v>9</v>
      </c>
      <c r="C28" s="309" t="s">
        <v>11</v>
      </c>
      <c r="D28" s="310">
        <v>45934</v>
      </c>
      <c r="E28" s="67" t="str">
        <f t="shared" si="0"/>
        <v>sobota</v>
      </c>
      <c r="F28" s="419">
        <v>0.70833333333333337</v>
      </c>
    </row>
    <row r="29" spans="1:6" ht="17.25" thickTop="1" thickBot="1" x14ac:dyDescent="0.3">
      <c r="A29" s="48">
        <v>26</v>
      </c>
      <c r="B29" s="239" t="s">
        <v>4</v>
      </c>
      <c r="C29" s="239" t="s">
        <v>7</v>
      </c>
      <c r="D29" s="258"/>
      <c r="E29" s="230" t="str">
        <f t="shared" si="0"/>
        <v>sobota</v>
      </c>
      <c r="F29" s="400"/>
    </row>
    <row r="30" spans="1:6" ht="17.25" thickTop="1" thickBot="1" x14ac:dyDescent="0.3">
      <c r="A30" s="48">
        <v>27</v>
      </c>
      <c r="B30" s="239" t="s">
        <v>101</v>
      </c>
      <c r="C30" s="239" t="s">
        <v>15</v>
      </c>
      <c r="D30" s="258"/>
      <c r="E30" s="230" t="str">
        <f t="shared" si="0"/>
        <v>sobota</v>
      </c>
      <c r="F30" s="400"/>
    </row>
    <row r="31" spans="1:6" ht="17.25" thickTop="1" thickBot="1" x14ac:dyDescent="0.3">
      <c r="A31" s="48">
        <v>28</v>
      </c>
      <c r="B31" s="239" t="s">
        <v>12</v>
      </c>
      <c r="C31" s="239" t="s">
        <v>14</v>
      </c>
      <c r="D31" s="258"/>
      <c r="E31" s="230" t="str">
        <f t="shared" si="0"/>
        <v>sobota</v>
      </c>
      <c r="F31" s="400"/>
    </row>
    <row r="32" spans="1:6" ht="17.25" thickTop="1" thickBot="1" x14ac:dyDescent="0.3">
      <c r="A32" s="48">
        <v>29</v>
      </c>
      <c r="B32" s="239" t="s">
        <v>6</v>
      </c>
      <c r="C32" s="239" t="s">
        <v>2</v>
      </c>
      <c r="D32" s="258"/>
      <c r="E32" s="230" t="str">
        <f t="shared" si="0"/>
        <v>sobota</v>
      </c>
      <c r="F32" s="400"/>
    </row>
    <row r="33" spans="1:6" ht="17.25" thickTop="1" thickBot="1" x14ac:dyDescent="0.3">
      <c r="A33" s="48">
        <v>30</v>
      </c>
      <c r="B33" s="239" t="s">
        <v>124</v>
      </c>
      <c r="C33" s="239" t="s">
        <v>135</v>
      </c>
      <c r="D33" s="258"/>
      <c r="E33" s="230" t="str">
        <f t="shared" si="0"/>
        <v>sobota</v>
      </c>
      <c r="F33" s="400"/>
    </row>
    <row r="34" spans="1:6" ht="17.25" thickTop="1" thickBot="1" x14ac:dyDescent="0.3">
      <c r="A34" s="48">
        <v>31</v>
      </c>
      <c r="B34" s="228" t="s">
        <v>136</v>
      </c>
      <c r="C34" s="228" t="s">
        <v>204</v>
      </c>
      <c r="D34" s="258"/>
      <c r="E34" s="230" t="str">
        <f t="shared" si="0"/>
        <v>sobota</v>
      </c>
      <c r="F34" s="397"/>
    </row>
    <row r="35" spans="1:6" ht="17.25" thickTop="1" thickBot="1" x14ac:dyDescent="0.3">
      <c r="A35" s="51">
        <v>32</v>
      </c>
      <c r="B35" s="260" t="s">
        <v>102</v>
      </c>
      <c r="C35" s="260" t="s">
        <v>197</v>
      </c>
      <c r="D35" s="258"/>
      <c r="E35" s="230" t="str">
        <f t="shared" si="0"/>
        <v>sobota</v>
      </c>
      <c r="F35" s="417"/>
    </row>
    <row r="36" spans="1:6" ht="16.5" thickBot="1" x14ac:dyDescent="0.3">
      <c r="A36" s="49">
        <v>33</v>
      </c>
      <c r="B36" s="269" t="s">
        <v>11</v>
      </c>
      <c r="C36" s="269" t="s">
        <v>4</v>
      </c>
      <c r="D36" s="270"/>
      <c r="E36" s="212" t="str">
        <f t="shared" si="0"/>
        <v>sobota</v>
      </c>
      <c r="F36" s="422"/>
    </row>
    <row r="37" spans="1:6" ht="17.25" thickTop="1" thickBot="1" x14ac:dyDescent="0.3">
      <c r="A37" s="319">
        <v>34</v>
      </c>
      <c r="B37" s="60" t="s">
        <v>7</v>
      </c>
      <c r="C37" s="60" t="s">
        <v>9</v>
      </c>
      <c r="D37" s="241">
        <v>45942</v>
      </c>
      <c r="E37" s="242" t="str">
        <f t="shared" si="0"/>
        <v>neděle</v>
      </c>
      <c r="F37" s="412">
        <v>0.72916666666666663</v>
      </c>
    </row>
    <row r="38" spans="1:6" ht="17.25" thickTop="1" thickBot="1" x14ac:dyDescent="0.3">
      <c r="A38" s="47">
        <v>35</v>
      </c>
      <c r="B38" s="210" t="s">
        <v>15</v>
      </c>
      <c r="C38" s="210" t="s">
        <v>102</v>
      </c>
      <c r="D38" s="211"/>
      <c r="E38" s="212" t="str">
        <f t="shared" si="0"/>
        <v>sobota</v>
      </c>
      <c r="F38" s="393"/>
    </row>
    <row r="39" spans="1:6" ht="17.25" thickTop="1" thickBot="1" x14ac:dyDescent="0.3">
      <c r="A39" s="47">
        <v>36</v>
      </c>
      <c r="B39" s="210" t="s">
        <v>14</v>
      </c>
      <c r="C39" s="210" t="s">
        <v>124</v>
      </c>
      <c r="D39" s="211"/>
      <c r="E39" s="212" t="str">
        <f t="shared" si="0"/>
        <v>sobota</v>
      </c>
      <c r="F39" s="393"/>
    </row>
    <row r="40" spans="1:6" ht="17.25" thickTop="1" thickBot="1" x14ac:dyDescent="0.3">
      <c r="A40" s="47">
        <v>37</v>
      </c>
      <c r="B40" s="210" t="s">
        <v>2</v>
      </c>
      <c r="C40" s="210" t="s">
        <v>136</v>
      </c>
      <c r="D40" s="211"/>
      <c r="E40" s="212" t="str">
        <f t="shared" si="0"/>
        <v>sobota</v>
      </c>
      <c r="F40" s="393"/>
    </row>
    <row r="41" spans="1:6" ht="17.25" thickTop="1" thickBot="1" x14ac:dyDescent="0.3">
      <c r="A41" s="47">
        <v>38</v>
      </c>
      <c r="B41" s="210" t="s">
        <v>135</v>
      </c>
      <c r="C41" s="210" t="s">
        <v>12</v>
      </c>
      <c r="D41" s="211"/>
      <c r="E41" s="212" t="str">
        <f t="shared" si="0"/>
        <v>sobota</v>
      </c>
      <c r="F41" s="393"/>
    </row>
    <row r="42" spans="1:6" ht="17.25" thickTop="1" thickBot="1" x14ac:dyDescent="0.3">
      <c r="A42" s="47">
        <v>39</v>
      </c>
      <c r="B42" s="210" t="s">
        <v>204</v>
      </c>
      <c r="C42" s="210" t="s">
        <v>6</v>
      </c>
      <c r="D42" s="211"/>
      <c r="E42" s="212" t="str">
        <f t="shared" si="0"/>
        <v>sobota</v>
      </c>
      <c r="F42" s="393"/>
    </row>
    <row r="43" spans="1:6" ht="17.25" thickTop="1" thickBot="1" x14ac:dyDescent="0.3">
      <c r="A43" s="52">
        <v>40</v>
      </c>
      <c r="B43" s="279" t="s">
        <v>197</v>
      </c>
      <c r="C43" s="279" t="s">
        <v>101</v>
      </c>
      <c r="D43" s="280"/>
      <c r="E43" s="212" t="str">
        <f t="shared" si="0"/>
        <v>sobota</v>
      </c>
      <c r="F43" s="409"/>
    </row>
    <row r="44" spans="1:6" ht="16.5" thickBot="1" x14ac:dyDescent="0.3">
      <c r="A44" s="426">
        <v>41</v>
      </c>
      <c r="B44" s="293" t="s">
        <v>204</v>
      </c>
      <c r="C44" s="293" t="s">
        <v>135</v>
      </c>
      <c r="D44" s="258"/>
      <c r="E44" s="230" t="str">
        <f t="shared" si="0"/>
        <v>sobota</v>
      </c>
      <c r="F44" s="414"/>
    </row>
    <row r="45" spans="1:6" ht="17.25" thickTop="1" thickBot="1" x14ac:dyDescent="0.3">
      <c r="A45" s="396">
        <v>42</v>
      </c>
      <c r="B45" s="239" t="s">
        <v>11</v>
      </c>
      <c r="C45" s="239" t="s">
        <v>14</v>
      </c>
      <c r="D45" s="240">
        <v>45948</v>
      </c>
      <c r="E45" s="230" t="str">
        <f t="shared" si="0"/>
        <v>sobota</v>
      </c>
      <c r="F45" s="400">
        <v>0.6875</v>
      </c>
    </row>
    <row r="46" spans="1:6" ht="17.25" thickTop="1" thickBot="1" x14ac:dyDescent="0.3">
      <c r="A46" s="396">
        <v>43</v>
      </c>
      <c r="B46" s="239" t="s">
        <v>7</v>
      </c>
      <c r="C46" s="239" t="s">
        <v>15</v>
      </c>
      <c r="D46" s="240">
        <v>45949</v>
      </c>
      <c r="E46" s="230" t="str">
        <f t="shared" si="0"/>
        <v>neděle</v>
      </c>
      <c r="F46" s="400">
        <v>0.72916666666666663</v>
      </c>
    </row>
    <row r="47" spans="1:6" ht="17.25" thickTop="1" thickBot="1" x14ac:dyDescent="0.3">
      <c r="A47" s="396">
        <v>44</v>
      </c>
      <c r="B47" s="228" t="s">
        <v>136</v>
      </c>
      <c r="C47" s="228" t="s">
        <v>124</v>
      </c>
      <c r="D47" s="229"/>
      <c r="E47" s="230" t="str">
        <f t="shared" si="0"/>
        <v>sobota</v>
      </c>
      <c r="F47" s="397"/>
    </row>
    <row r="48" spans="1:6" ht="17.25" thickTop="1" thickBot="1" x14ac:dyDescent="0.3">
      <c r="A48" s="396">
        <v>45</v>
      </c>
      <c r="B48" s="239" t="s">
        <v>102</v>
      </c>
      <c r="C48" s="239" t="s">
        <v>6</v>
      </c>
      <c r="D48" s="240"/>
      <c r="E48" s="230" t="str">
        <f t="shared" si="0"/>
        <v>sobota</v>
      </c>
      <c r="F48" s="400"/>
    </row>
    <row r="49" spans="1:6" ht="17.25" thickTop="1" thickBot="1" x14ac:dyDescent="0.3">
      <c r="A49" s="405">
        <v>46</v>
      </c>
      <c r="B49" s="223" t="s">
        <v>9</v>
      </c>
      <c r="C49" s="223" t="s">
        <v>12</v>
      </c>
      <c r="D49" s="224">
        <v>45948</v>
      </c>
      <c r="E49" s="67" t="str">
        <f t="shared" si="0"/>
        <v>sobota</v>
      </c>
      <c r="F49" s="403">
        <v>0.70833333333333337</v>
      </c>
    </row>
    <row r="50" spans="1:6" ht="17.25" thickTop="1" thickBot="1" x14ac:dyDescent="0.3">
      <c r="A50" s="396">
        <v>47</v>
      </c>
      <c r="B50" s="239" t="s">
        <v>4</v>
      </c>
      <c r="C50" s="239" t="s">
        <v>101</v>
      </c>
      <c r="D50" s="240"/>
      <c r="E50" s="230" t="str">
        <f t="shared" si="0"/>
        <v>sobota</v>
      </c>
      <c r="F50" s="400"/>
    </row>
    <row r="51" spans="1:6" ht="17.25" thickTop="1" thickBot="1" x14ac:dyDescent="0.3">
      <c r="A51" s="396">
        <v>48</v>
      </c>
      <c r="B51" s="239" t="s">
        <v>197</v>
      </c>
      <c r="C51" s="239" t="s">
        <v>101</v>
      </c>
      <c r="D51" s="240"/>
      <c r="E51" s="230" t="str">
        <f t="shared" si="0"/>
        <v>sobota</v>
      </c>
      <c r="F51" s="400"/>
    </row>
    <row r="52" spans="1:6" ht="17.25" thickTop="1" thickBot="1" x14ac:dyDescent="0.3">
      <c r="A52" s="392">
        <v>49</v>
      </c>
      <c r="B52" s="210" t="s">
        <v>15</v>
      </c>
      <c r="C52" s="210" t="s">
        <v>204</v>
      </c>
      <c r="D52" s="211"/>
      <c r="E52" s="212" t="str">
        <f t="shared" si="0"/>
        <v>sobota</v>
      </c>
      <c r="F52" s="393"/>
    </row>
    <row r="53" spans="1:6" ht="17.25" thickTop="1" thickBot="1" x14ac:dyDescent="0.3">
      <c r="A53" s="392">
        <v>50</v>
      </c>
      <c r="B53" s="210" t="s">
        <v>14</v>
      </c>
      <c r="C53" s="210" t="s">
        <v>7</v>
      </c>
      <c r="D53" s="211">
        <v>45956</v>
      </c>
      <c r="E53" s="212" t="str">
        <f t="shared" si="0"/>
        <v>neděle</v>
      </c>
      <c r="F53" s="393">
        <v>0.70833333333333337</v>
      </c>
    </row>
    <row r="54" spans="1:6" ht="17.25" thickTop="1" thickBot="1" x14ac:dyDescent="0.3">
      <c r="A54" s="392">
        <v>51</v>
      </c>
      <c r="B54" s="210" t="s">
        <v>2</v>
      </c>
      <c r="C54" s="210" t="s">
        <v>11</v>
      </c>
      <c r="D54" s="211"/>
      <c r="E54" s="212" t="str">
        <f t="shared" si="0"/>
        <v>sobota</v>
      </c>
      <c r="F54" s="393"/>
    </row>
    <row r="55" spans="1:6" ht="17.25" thickTop="1" thickBot="1" x14ac:dyDescent="0.3">
      <c r="A55" s="392">
        <v>52</v>
      </c>
      <c r="B55" s="210" t="s">
        <v>101</v>
      </c>
      <c r="C55" s="210" t="s">
        <v>136</v>
      </c>
      <c r="D55" s="211">
        <v>45956</v>
      </c>
      <c r="E55" s="212" t="str">
        <f t="shared" si="0"/>
        <v>neděle</v>
      </c>
      <c r="F55" s="393">
        <v>0.70833333333333337</v>
      </c>
    </row>
    <row r="56" spans="1:6" ht="17.25" thickTop="1" thickBot="1" x14ac:dyDescent="0.3">
      <c r="A56" s="392">
        <v>53</v>
      </c>
      <c r="B56" s="210" t="s">
        <v>12</v>
      </c>
      <c r="C56" s="210" t="s">
        <v>4</v>
      </c>
      <c r="D56" s="211"/>
      <c r="E56" s="212" t="str">
        <f t="shared" si="0"/>
        <v>sobota</v>
      </c>
      <c r="F56" s="393"/>
    </row>
    <row r="57" spans="1:6" ht="17.25" thickTop="1" thickBot="1" x14ac:dyDescent="0.3">
      <c r="A57" s="405">
        <v>54</v>
      </c>
      <c r="B57" s="223" t="s">
        <v>9</v>
      </c>
      <c r="C57" s="223" t="s">
        <v>6</v>
      </c>
      <c r="D57" s="224"/>
      <c r="E57" s="67" t="str">
        <f t="shared" si="0"/>
        <v>sobota</v>
      </c>
      <c r="F57" s="403"/>
    </row>
    <row r="58" spans="1:6" ht="17.25" thickTop="1" thickBot="1" x14ac:dyDescent="0.3">
      <c r="A58" s="392">
        <v>55</v>
      </c>
      <c r="B58" s="210" t="s">
        <v>124</v>
      </c>
      <c r="C58" s="210" t="s">
        <v>102</v>
      </c>
      <c r="D58" s="211"/>
      <c r="E58" s="212" t="str">
        <f t="shared" si="0"/>
        <v>sobota</v>
      </c>
      <c r="F58" s="393"/>
    </row>
    <row r="59" spans="1:6" ht="17.25" thickTop="1" thickBot="1" x14ac:dyDescent="0.3">
      <c r="A59" s="392">
        <v>56</v>
      </c>
      <c r="B59" s="210" t="s">
        <v>135</v>
      </c>
      <c r="C59" s="210" t="s">
        <v>197</v>
      </c>
      <c r="D59" s="211"/>
      <c r="E59" s="212" t="str">
        <f t="shared" si="0"/>
        <v>sobota</v>
      </c>
      <c r="F59" s="393"/>
    </row>
    <row r="60" spans="1:6" ht="17.25" thickTop="1" thickBot="1" x14ac:dyDescent="0.3">
      <c r="A60" s="396">
        <v>57</v>
      </c>
      <c r="B60" s="228" t="s">
        <v>204</v>
      </c>
      <c r="C60" s="228" t="s">
        <v>197</v>
      </c>
      <c r="D60" s="229">
        <v>45958</v>
      </c>
      <c r="E60" s="230" t="str">
        <f t="shared" si="0"/>
        <v>úterý</v>
      </c>
      <c r="F60" s="397"/>
    </row>
    <row r="61" spans="1:6" ht="17.25" thickTop="1" thickBot="1" x14ac:dyDescent="0.3">
      <c r="A61" s="396">
        <v>58</v>
      </c>
      <c r="B61" s="239" t="s">
        <v>11</v>
      </c>
      <c r="C61" s="239" t="s">
        <v>135</v>
      </c>
      <c r="D61" s="229">
        <v>45958</v>
      </c>
      <c r="E61" s="230" t="str">
        <f t="shared" si="0"/>
        <v>úterý</v>
      </c>
      <c r="F61" s="400"/>
    </row>
    <row r="62" spans="1:6" ht="17.25" thickTop="1" thickBot="1" x14ac:dyDescent="0.3">
      <c r="A62" s="396">
        <v>59</v>
      </c>
      <c r="B62" s="239" t="s">
        <v>7</v>
      </c>
      <c r="C62" s="239" t="s">
        <v>2</v>
      </c>
      <c r="D62" s="229">
        <v>45958</v>
      </c>
      <c r="E62" s="230" t="str">
        <f t="shared" si="0"/>
        <v>úterý</v>
      </c>
      <c r="F62" s="400"/>
    </row>
    <row r="63" spans="1:6" ht="17.25" thickTop="1" thickBot="1" x14ac:dyDescent="0.3">
      <c r="A63" s="396">
        <v>60</v>
      </c>
      <c r="B63" s="239" t="s">
        <v>15</v>
      </c>
      <c r="C63" s="239" t="s">
        <v>14</v>
      </c>
      <c r="D63" s="229">
        <v>45958</v>
      </c>
      <c r="E63" s="230" t="str">
        <f t="shared" si="0"/>
        <v>úterý</v>
      </c>
      <c r="F63" s="400"/>
    </row>
    <row r="64" spans="1:6" ht="17.25" thickTop="1" thickBot="1" x14ac:dyDescent="0.3">
      <c r="A64" s="396">
        <v>61</v>
      </c>
      <c r="B64" s="239" t="s">
        <v>136</v>
      </c>
      <c r="C64" s="239" t="s">
        <v>102</v>
      </c>
      <c r="D64" s="229">
        <v>45958</v>
      </c>
      <c r="E64" s="230" t="str">
        <f t="shared" si="0"/>
        <v>úterý</v>
      </c>
      <c r="F64" s="400"/>
    </row>
    <row r="65" spans="1:6" ht="17.25" thickTop="1" thickBot="1" x14ac:dyDescent="0.3">
      <c r="A65" s="405">
        <v>62</v>
      </c>
      <c r="B65" s="223" t="s">
        <v>9</v>
      </c>
      <c r="C65" s="223" t="s">
        <v>124</v>
      </c>
      <c r="D65" s="320">
        <v>45958</v>
      </c>
      <c r="E65" s="67" t="str">
        <f t="shared" si="0"/>
        <v>úterý</v>
      </c>
      <c r="F65" s="403">
        <v>0.75</v>
      </c>
    </row>
    <row r="66" spans="1:6" ht="17.25" thickTop="1" thickBot="1" x14ac:dyDescent="0.3">
      <c r="A66" s="396">
        <v>63</v>
      </c>
      <c r="B66" s="239" t="s">
        <v>4</v>
      </c>
      <c r="C66" s="239" t="s">
        <v>6</v>
      </c>
      <c r="D66" s="229">
        <v>45958</v>
      </c>
      <c r="E66" s="230" t="str">
        <f t="shared" si="0"/>
        <v>úterý</v>
      </c>
      <c r="F66" s="400"/>
    </row>
    <row r="67" spans="1:6" ht="17.25" thickTop="1" thickBot="1" x14ac:dyDescent="0.3">
      <c r="A67" s="429">
        <v>64</v>
      </c>
      <c r="B67" s="302" t="s">
        <v>125</v>
      </c>
      <c r="C67" s="302" t="s">
        <v>12</v>
      </c>
      <c r="D67" s="229">
        <v>45958</v>
      </c>
      <c r="E67" s="230" t="str">
        <f t="shared" si="0"/>
        <v>úterý</v>
      </c>
      <c r="F67" s="417"/>
    </row>
    <row r="68" spans="1:6" ht="16.5" thickBot="1" x14ac:dyDescent="0.3">
      <c r="A68" s="308">
        <v>65</v>
      </c>
      <c r="B68" s="309" t="s">
        <v>9</v>
      </c>
      <c r="C68" s="309" t="s">
        <v>15</v>
      </c>
      <c r="D68" s="310">
        <v>45962</v>
      </c>
      <c r="E68" s="67" t="str">
        <f t="shared" ref="E68:E131" si="1">TEXT(D68,"dddd")</f>
        <v>sobota</v>
      </c>
      <c r="F68" s="419">
        <v>0.70833333333333337</v>
      </c>
    </row>
    <row r="69" spans="1:6" ht="17.25" thickTop="1" thickBot="1" x14ac:dyDescent="0.3">
      <c r="A69" s="47">
        <v>66</v>
      </c>
      <c r="B69" s="210" t="s">
        <v>4</v>
      </c>
      <c r="C69" s="210" t="s">
        <v>204</v>
      </c>
      <c r="D69" s="270"/>
      <c r="E69" s="212" t="str">
        <f t="shared" si="1"/>
        <v>sobota</v>
      </c>
      <c r="F69" s="393"/>
    </row>
    <row r="70" spans="1:6" ht="17.25" thickTop="1" thickBot="1" x14ac:dyDescent="0.3">
      <c r="A70" s="47">
        <v>67</v>
      </c>
      <c r="B70" s="210" t="s">
        <v>101</v>
      </c>
      <c r="C70" s="210" t="s">
        <v>11</v>
      </c>
      <c r="D70" s="270">
        <v>45963</v>
      </c>
      <c r="E70" s="212" t="str">
        <f t="shared" si="1"/>
        <v>neděle</v>
      </c>
      <c r="F70" s="393">
        <v>0.70833333333333337</v>
      </c>
    </row>
    <row r="71" spans="1:6" ht="17.25" thickTop="1" thickBot="1" x14ac:dyDescent="0.3">
      <c r="A71" s="47">
        <v>68</v>
      </c>
      <c r="B71" s="210" t="s">
        <v>6</v>
      </c>
      <c r="C71" s="210" t="s">
        <v>135</v>
      </c>
      <c r="D71" s="270"/>
      <c r="E71" s="212" t="str">
        <f t="shared" si="1"/>
        <v>sobota</v>
      </c>
      <c r="F71" s="393"/>
    </row>
    <row r="72" spans="1:6" ht="17.25" thickTop="1" thickBot="1" x14ac:dyDescent="0.3">
      <c r="A72" s="47">
        <v>69</v>
      </c>
      <c r="B72" s="210" t="s">
        <v>124</v>
      </c>
      <c r="C72" s="210" t="s">
        <v>2</v>
      </c>
      <c r="D72" s="270">
        <v>45963</v>
      </c>
      <c r="E72" s="212" t="str">
        <f t="shared" si="1"/>
        <v>neděle</v>
      </c>
      <c r="F72" s="393"/>
    </row>
    <row r="73" spans="1:6" ht="17.25" thickTop="1" thickBot="1" x14ac:dyDescent="0.3">
      <c r="A73" s="47">
        <v>70</v>
      </c>
      <c r="B73" s="247" t="s">
        <v>102</v>
      </c>
      <c r="C73" s="247" t="s">
        <v>14</v>
      </c>
      <c r="D73" s="270"/>
      <c r="E73" s="212" t="str">
        <f t="shared" si="1"/>
        <v>sobota</v>
      </c>
      <c r="F73" s="406"/>
    </row>
    <row r="74" spans="1:6" ht="17.25" thickTop="1" thickBot="1" x14ac:dyDescent="0.3">
      <c r="A74" s="47">
        <v>71</v>
      </c>
      <c r="B74" s="210" t="s">
        <v>136</v>
      </c>
      <c r="C74" s="210" t="s">
        <v>7</v>
      </c>
      <c r="D74" s="270"/>
      <c r="E74" s="212" t="str">
        <f t="shared" si="1"/>
        <v>sobota</v>
      </c>
      <c r="F74" s="393"/>
    </row>
    <row r="75" spans="1:6" ht="17.25" thickTop="1" thickBot="1" x14ac:dyDescent="0.3">
      <c r="A75" s="52">
        <v>72</v>
      </c>
      <c r="B75" s="279" t="s">
        <v>12</v>
      </c>
      <c r="C75" s="279" t="s">
        <v>197</v>
      </c>
      <c r="D75" s="270"/>
      <c r="E75" s="212" t="str">
        <f t="shared" si="1"/>
        <v>sobota</v>
      </c>
      <c r="F75" s="409"/>
    </row>
    <row r="76" spans="1:6" ht="16.5" thickBot="1" x14ac:dyDescent="0.3">
      <c r="A76" s="50">
        <v>73</v>
      </c>
      <c r="B76" s="257" t="s">
        <v>11</v>
      </c>
      <c r="C76" s="257" t="s">
        <v>6</v>
      </c>
      <c r="D76" s="258">
        <v>45969</v>
      </c>
      <c r="E76" s="230" t="str">
        <f t="shared" si="1"/>
        <v>sobota</v>
      </c>
      <c r="F76" s="414">
        <v>0.6875</v>
      </c>
    </row>
    <row r="77" spans="1:6" ht="17.25" thickTop="1" thickBot="1" x14ac:dyDescent="0.3">
      <c r="A77" s="48">
        <v>74</v>
      </c>
      <c r="B77" s="239" t="s">
        <v>7</v>
      </c>
      <c r="C77" s="239" t="s">
        <v>101</v>
      </c>
      <c r="D77" s="258">
        <v>45969</v>
      </c>
      <c r="E77" s="230" t="str">
        <f t="shared" si="1"/>
        <v>sobota</v>
      </c>
      <c r="F77" s="400">
        <v>0.72916666666666663</v>
      </c>
    </row>
    <row r="78" spans="1:6" ht="17.25" thickTop="1" thickBot="1" x14ac:dyDescent="0.3">
      <c r="A78" s="48">
        <v>75</v>
      </c>
      <c r="B78" s="239" t="s">
        <v>15</v>
      </c>
      <c r="C78" s="239" t="s">
        <v>4</v>
      </c>
      <c r="D78" s="258"/>
      <c r="E78" s="230" t="str">
        <f t="shared" si="1"/>
        <v>sobota</v>
      </c>
      <c r="F78" s="400"/>
    </row>
    <row r="79" spans="1:6" ht="17.25" thickTop="1" thickBot="1" x14ac:dyDescent="0.3">
      <c r="A79" s="319">
        <v>76</v>
      </c>
      <c r="B79" s="60" t="s">
        <v>14</v>
      </c>
      <c r="C79" s="60" t="s">
        <v>9</v>
      </c>
      <c r="D79" s="329">
        <v>45970</v>
      </c>
      <c r="E79" s="242" t="str">
        <f t="shared" si="1"/>
        <v>neděle</v>
      </c>
      <c r="F79" s="412">
        <v>0.72916666666666663</v>
      </c>
    </row>
    <row r="80" spans="1:6" ht="17.25" thickTop="1" thickBot="1" x14ac:dyDescent="0.3">
      <c r="A80" s="48">
        <v>77</v>
      </c>
      <c r="B80" s="239" t="s">
        <v>2</v>
      </c>
      <c r="C80" s="239" t="s">
        <v>102</v>
      </c>
      <c r="D80" s="258"/>
      <c r="E80" s="230" t="str">
        <f t="shared" si="1"/>
        <v>sobota</v>
      </c>
      <c r="F80" s="400"/>
    </row>
    <row r="81" spans="1:6" ht="17.25" thickTop="1" thickBot="1" x14ac:dyDescent="0.3">
      <c r="A81" s="48">
        <v>78</v>
      </c>
      <c r="B81" s="239" t="s">
        <v>135</v>
      </c>
      <c r="C81" s="239" t="s">
        <v>136</v>
      </c>
      <c r="D81" s="258"/>
      <c r="E81" s="230" t="str">
        <f t="shared" si="1"/>
        <v>sobota</v>
      </c>
      <c r="F81" s="400"/>
    </row>
    <row r="82" spans="1:6" ht="17.25" thickTop="1" thickBot="1" x14ac:dyDescent="0.3">
      <c r="A82" s="48">
        <v>79</v>
      </c>
      <c r="B82" s="239" t="s">
        <v>204</v>
      </c>
      <c r="C82" s="239" t="s">
        <v>124</v>
      </c>
      <c r="D82" s="258"/>
      <c r="E82" s="230" t="str">
        <f t="shared" si="1"/>
        <v>sobota</v>
      </c>
      <c r="F82" s="400"/>
    </row>
    <row r="83" spans="1:6" ht="17.25" thickTop="1" thickBot="1" x14ac:dyDescent="0.3">
      <c r="A83" s="51">
        <v>80</v>
      </c>
      <c r="B83" s="260" t="s">
        <v>197</v>
      </c>
      <c r="C83" s="260" t="s">
        <v>6</v>
      </c>
      <c r="D83" s="258"/>
      <c r="E83" s="230" t="str">
        <f t="shared" si="1"/>
        <v>sobota</v>
      </c>
      <c r="F83" s="417"/>
    </row>
    <row r="84" spans="1:6" ht="16.5" thickBot="1" x14ac:dyDescent="0.3">
      <c r="A84" s="52">
        <v>81</v>
      </c>
      <c r="B84" s="284" t="s">
        <v>14</v>
      </c>
      <c r="C84" s="284" t="s">
        <v>204</v>
      </c>
      <c r="D84" s="270">
        <v>45977</v>
      </c>
      <c r="E84" s="212" t="str">
        <f t="shared" si="1"/>
        <v>neděle</v>
      </c>
      <c r="F84" s="422">
        <v>0.72916666666666663</v>
      </c>
    </row>
    <row r="85" spans="1:6" ht="17.25" thickTop="1" thickBot="1" x14ac:dyDescent="0.3">
      <c r="A85" s="433">
        <v>82</v>
      </c>
      <c r="B85" s="210" t="s">
        <v>2</v>
      </c>
      <c r="C85" s="210" t="s">
        <v>15</v>
      </c>
      <c r="D85" s="211"/>
      <c r="E85" s="212" t="str">
        <f t="shared" si="1"/>
        <v>sobota</v>
      </c>
      <c r="F85" s="393"/>
    </row>
    <row r="86" spans="1:6" ht="17.25" thickTop="1" thickBot="1" x14ac:dyDescent="0.3">
      <c r="A86" s="392">
        <v>83</v>
      </c>
      <c r="B86" s="247" t="s">
        <v>135</v>
      </c>
      <c r="C86" s="247" t="s">
        <v>7</v>
      </c>
      <c r="D86" s="292"/>
      <c r="E86" s="212" t="str">
        <f t="shared" si="1"/>
        <v>sobota</v>
      </c>
      <c r="F86" s="406"/>
    </row>
    <row r="87" spans="1:6" ht="17.25" thickTop="1" thickBot="1" x14ac:dyDescent="0.3">
      <c r="A87" s="392">
        <v>84</v>
      </c>
      <c r="B87" s="210" t="s">
        <v>12</v>
      </c>
      <c r="C87" s="210" t="s">
        <v>136</v>
      </c>
      <c r="D87" s="211"/>
      <c r="E87" s="212" t="str">
        <f t="shared" si="1"/>
        <v>sobota</v>
      </c>
      <c r="F87" s="393"/>
    </row>
    <row r="88" spans="1:6" ht="17.25" thickTop="1" thickBot="1" x14ac:dyDescent="0.3">
      <c r="A88" s="392">
        <v>85</v>
      </c>
      <c r="B88" s="210" t="s">
        <v>6</v>
      </c>
      <c r="C88" s="210" t="s">
        <v>101</v>
      </c>
      <c r="D88" s="211"/>
      <c r="E88" s="212" t="str">
        <f t="shared" si="1"/>
        <v>sobota</v>
      </c>
      <c r="F88" s="393"/>
    </row>
    <row r="89" spans="1:6" ht="17.25" thickTop="1" thickBot="1" x14ac:dyDescent="0.3">
      <c r="A89" s="392">
        <v>86</v>
      </c>
      <c r="B89" s="210" t="s">
        <v>124</v>
      </c>
      <c r="C89" s="210" t="s">
        <v>4</v>
      </c>
      <c r="D89" s="211">
        <v>45977</v>
      </c>
      <c r="E89" s="212" t="str">
        <f t="shared" si="1"/>
        <v>neděle</v>
      </c>
      <c r="F89" s="393">
        <v>0.70833333333333337</v>
      </c>
    </row>
    <row r="90" spans="1:6" ht="17.25" thickTop="1" thickBot="1" x14ac:dyDescent="0.3">
      <c r="A90" s="411">
        <v>87</v>
      </c>
      <c r="B90" s="60" t="s">
        <v>102</v>
      </c>
      <c r="C90" s="60" t="s">
        <v>9</v>
      </c>
      <c r="D90" s="241">
        <v>45977</v>
      </c>
      <c r="E90" s="242" t="str">
        <f t="shared" si="1"/>
        <v>neděle</v>
      </c>
      <c r="F90" s="412"/>
    </row>
    <row r="91" spans="1:6" ht="17.25" thickTop="1" thickBot="1" x14ac:dyDescent="0.3">
      <c r="A91" s="392">
        <v>88</v>
      </c>
      <c r="B91" s="210" t="s">
        <v>197</v>
      </c>
      <c r="C91" s="210" t="s">
        <v>11</v>
      </c>
      <c r="D91" s="211"/>
      <c r="E91" s="212" t="str">
        <f t="shared" si="1"/>
        <v>sobota</v>
      </c>
      <c r="F91" s="393"/>
    </row>
    <row r="92" spans="1:6" ht="17.25" thickTop="1" thickBot="1" x14ac:dyDescent="0.3">
      <c r="A92" s="396">
        <v>89</v>
      </c>
      <c r="B92" s="239" t="s">
        <v>204</v>
      </c>
      <c r="C92" s="239" t="s">
        <v>11</v>
      </c>
      <c r="D92" s="240"/>
      <c r="E92" s="230" t="str">
        <f t="shared" si="1"/>
        <v>sobota</v>
      </c>
      <c r="F92" s="400"/>
    </row>
    <row r="93" spans="1:6" ht="17.25" thickTop="1" thickBot="1" x14ac:dyDescent="0.3">
      <c r="A93" s="396">
        <v>90</v>
      </c>
      <c r="B93" s="239" t="s">
        <v>135</v>
      </c>
      <c r="C93" s="239" t="s">
        <v>15</v>
      </c>
      <c r="D93" s="240"/>
      <c r="E93" s="230" t="str">
        <f t="shared" si="1"/>
        <v>sobota</v>
      </c>
      <c r="F93" s="400"/>
    </row>
    <row r="94" spans="1:6" ht="17.25" thickTop="1" thickBot="1" x14ac:dyDescent="0.3">
      <c r="A94" s="396">
        <v>91</v>
      </c>
      <c r="B94" s="239" t="s">
        <v>2</v>
      </c>
      <c r="C94" s="239" t="s">
        <v>14</v>
      </c>
      <c r="D94" s="240"/>
      <c r="E94" s="230" t="str">
        <f t="shared" si="1"/>
        <v>sobota</v>
      </c>
      <c r="F94" s="400"/>
    </row>
    <row r="95" spans="1:6" ht="17.25" thickTop="1" thickBot="1" x14ac:dyDescent="0.3">
      <c r="A95" s="411">
        <v>92</v>
      </c>
      <c r="B95" s="60" t="s">
        <v>136</v>
      </c>
      <c r="C95" s="60" t="s">
        <v>9</v>
      </c>
      <c r="D95" s="241"/>
      <c r="E95" s="242" t="str">
        <f t="shared" si="1"/>
        <v>sobota</v>
      </c>
      <c r="F95" s="412"/>
    </row>
    <row r="96" spans="1:6" ht="17.25" thickTop="1" thickBot="1" x14ac:dyDescent="0.3">
      <c r="A96" s="396">
        <v>93</v>
      </c>
      <c r="B96" s="239" t="s">
        <v>102</v>
      </c>
      <c r="C96" s="239" t="s">
        <v>4</v>
      </c>
      <c r="D96" s="240">
        <v>45984</v>
      </c>
      <c r="E96" s="230" t="str">
        <f t="shared" si="1"/>
        <v>neděle</v>
      </c>
      <c r="F96" s="400"/>
    </row>
    <row r="97" spans="1:6" ht="17.25" thickTop="1" thickBot="1" x14ac:dyDescent="0.3">
      <c r="A97" s="396">
        <v>94</v>
      </c>
      <c r="B97" s="239" t="s">
        <v>124</v>
      </c>
      <c r="C97" s="239" t="s">
        <v>101</v>
      </c>
      <c r="D97" s="240">
        <v>45984</v>
      </c>
      <c r="E97" s="230" t="str">
        <f t="shared" si="1"/>
        <v>neděle</v>
      </c>
      <c r="F97" s="400">
        <v>0.70833333333333337</v>
      </c>
    </row>
    <row r="98" spans="1:6" ht="17.25" thickTop="1" thickBot="1" x14ac:dyDescent="0.3">
      <c r="A98" s="396">
        <v>95</v>
      </c>
      <c r="B98" s="239" t="s">
        <v>6</v>
      </c>
      <c r="C98" s="239" t="s">
        <v>12</v>
      </c>
      <c r="D98" s="240"/>
      <c r="E98" s="230" t="str">
        <f t="shared" si="1"/>
        <v>sobota</v>
      </c>
      <c r="F98" s="400"/>
    </row>
    <row r="99" spans="1:6" ht="17.25" thickTop="1" thickBot="1" x14ac:dyDescent="0.3">
      <c r="A99" s="396">
        <v>96</v>
      </c>
      <c r="B99" s="239" t="s">
        <v>197</v>
      </c>
      <c r="C99" s="239" t="s">
        <v>7</v>
      </c>
      <c r="D99" s="240"/>
      <c r="E99" s="230" t="str">
        <f t="shared" si="1"/>
        <v>sobota</v>
      </c>
      <c r="F99" s="400"/>
    </row>
    <row r="100" spans="1:6" ht="17.25" thickTop="1" thickBot="1" x14ac:dyDescent="0.3">
      <c r="A100" s="392">
        <v>97</v>
      </c>
      <c r="B100" s="210" t="s">
        <v>2</v>
      </c>
      <c r="C100" s="210" t="s">
        <v>204</v>
      </c>
      <c r="D100" s="211"/>
      <c r="E100" s="212" t="str">
        <f t="shared" si="1"/>
        <v>sobota</v>
      </c>
      <c r="F100" s="393"/>
    </row>
    <row r="101" spans="1:6" ht="17.25" thickTop="1" thickBot="1" x14ac:dyDescent="0.3">
      <c r="A101" s="392">
        <v>98</v>
      </c>
      <c r="B101" s="210" t="s">
        <v>14</v>
      </c>
      <c r="C101" s="210" t="s">
        <v>135</v>
      </c>
      <c r="D101" s="211">
        <v>45991</v>
      </c>
      <c r="E101" s="212" t="str">
        <f t="shared" si="1"/>
        <v>neděle</v>
      </c>
      <c r="F101" s="393">
        <v>0.70833333333333337</v>
      </c>
    </row>
    <row r="102" spans="1:6" ht="17.25" thickTop="1" thickBot="1" x14ac:dyDescent="0.3">
      <c r="A102" s="392">
        <v>99</v>
      </c>
      <c r="B102" s="210" t="s">
        <v>7</v>
      </c>
      <c r="C102" s="210" t="s">
        <v>11</v>
      </c>
      <c r="D102" s="211">
        <v>45991</v>
      </c>
      <c r="E102" s="212" t="s">
        <v>205</v>
      </c>
      <c r="F102" s="393">
        <v>0.72916666666666663</v>
      </c>
    </row>
    <row r="103" spans="1:6" ht="17.25" thickTop="1" thickBot="1" x14ac:dyDescent="0.3">
      <c r="A103" s="392">
        <v>100</v>
      </c>
      <c r="B103" s="210" t="s">
        <v>6</v>
      </c>
      <c r="C103" s="210" t="s">
        <v>136</v>
      </c>
      <c r="D103" s="211"/>
      <c r="E103" s="212" t="str">
        <f t="shared" si="1"/>
        <v>sobota</v>
      </c>
      <c r="F103" s="393"/>
    </row>
    <row r="104" spans="1:6" ht="17.25" thickTop="1" thickBot="1" x14ac:dyDescent="0.3">
      <c r="A104" s="392">
        <v>101</v>
      </c>
      <c r="B104" s="210" t="s">
        <v>12</v>
      </c>
      <c r="C104" s="210" t="s">
        <v>124</v>
      </c>
      <c r="D104" s="211"/>
      <c r="E104" s="212" t="str">
        <f t="shared" si="1"/>
        <v>sobota</v>
      </c>
      <c r="F104" s="393"/>
    </row>
    <row r="105" spans="1:6" ht="17.25" thickTop="1" thickBot="1" x14ac:dyDescent="0.3">
      <c r="A105" s="392">
        <v>102</v>
      </c>
      <c r="B105" s="210" t="s">
        <v>101</v>
      </c>
      <c r="C105" s="210" t="s">
        <v>102</v>
      </c>
      <c r="D105" s="211">
        <v>45991</v>
      </c>
      <c r="E105" s="212" t="s">
        <v>205</v>
      </c>
      <c r="F105" s="393">
        <v>0.70833333333333337</v>
      </c>
    </row>
    <row r="106" spans="1:6" ht="17.25" thickTop="1" thickBot="1" x14ac:dyDescent="0.3">
      <c r="A106" s="411">
        <v>103</v>
      </c>
      <c r="B106" s="60" t="s">
        <v>4</v>
      </c>
      <c r="C106" s="60" t="s">
        <v>9</v>
      </c>
      <c r="D106" s="241"/>
      <c r="E106" s="242" t="str">
        <f t="shared" si="1"/>
        <v>sobota</v>
      </c>
      <c r="F106" s="412"/>
    </row>
    <row r="107" spans="1:6" ht="17.25" thickTop="1" thickBot="1" x14ac:dyDescent="0.3">
      <c r="A107" s="408">
        <v>104</v>
      </c>
      <c r="B107" s="248" t="s">
        <v>15</v>
      </c>
      <c r="C107" s="248" t="s">
        <v>197</v>
      </c>
      <c r="D107" s="211"/>
      <c r="E107" s="212" t="str">
        <f t="shared" si="1"/>
        <v>sobota</v>
      </c>
      <c r="F107" s="409"/>
    </row>
    <row r="108" spans="1:6" ht="16.5" thickBot="1" x14ac:dyDescent="0.3">
      <c r="A108" s="330">
        <v>105</v>
      </c>
      <c r="B108" s="309" t="s">
        <v>9</v>
      </c>
      <c r="C108" s="309" t="s">
        <v>2</v>
      </c>
      <c r="D108" s="331">
        <v>45997</v>
      </c>
      <c r="E108" s="67" t="str">
        <f t="shared" si="1"/>
        <v>sobota</v>
      </c>
      <c r="F108" s="436">
        <v>0.70833333333333337</v>
      </c>
    </row>
    <row r="109" spans="1:6" ht="17.25" thickTop="1" thickBot="1" x14ac:dyDescent="0.3">
      <c r="A109" s="51">
        <v>106</v>
      </c>
      <c r="B109" s="239" t="s">
        <v>4</v>
      </c>
      <c r="C109" s="239" t="s">
        <v>14</v>
      </c>
      <c r="D109" s="306"/>
      <c r="E109" s="230" t="str">
        <f t="shared" si="1"/>
        <v>sobota</v>
      </c>
      <c r="F109" s="417"/>
    </row>
    <row r="110" spans="1:6" ht="17.25" thickTop="1" thickBot="1" x14ac:dyDescent="0.3">
      <c r="A110" s="51">
        <v>107</v>
      </c>
      <c r="B110" s="239" t="s">
        <v>101</v>
      </c>
      <c r="C110" s="239" t="s">
        <v>204</v>
      </c>
      <c r="D110" s="306">
        <v>45998</v>
      </c>
      <c r="E110" s="230" t="str">
        <f t="shared" si="1"/>
        <v>neděle</v>
      </c>
      <c r="F110" s="417">
        <v>0.70833333333333337</v>
      </c>
    </row>
    <row r="111" spans="1:6" ht="17.25" thickTop="1" thickBot="1" x14ac:dyDescent="0.3">
      <c r="A111" s="51">
        <v>108</v>
      </c>
      <c r="B111" s="228" t="s">
        <v>12</v>
      </c>
      <c r="C111" s="228" t="s">
        <v>7</v>
      </c>
      <c r="D111" s="306">
        <v>45998</v>
      </c>
      <c r="E111" s="230" t="str">
        <f t="shared" si="1"/>
        <v>neděle</v>
      </c>
      <c r="F111" s="435"/>
    </row>
    <row r="112" spans="1:6" ht="17.25" thickTop="1" thickBot="1" x14ac:dyDescent="0.3">
      <c r="A112" s="51">
        <v>109</v>
      </c>
      <c r="B112" s="239" t="s">
        <v>6</v>
      </c>
      <c r="C112" s="239" t="s">
        <v>11</v>
      </c>
      <c r="D112" s="306"/>
      <c r="E112" s="230" t="str">
        <f t="shared" si="1"/>
        <v>sobota</v>
      </c>
      <c r="F112" s="417"/>
    </row>
    <row r="113" spans="1:6" ht="17.25" thickTop="1" thickBot="1" x14ac:dyDescent="0.3">
      <c r="A113" s="51">
        <v>110</v>
      </c>
      <c r="B113" s="239" t="s">
        <v>102</v>
      </c>
      <c r="C113" s="239" t="s">
        <v>135</v>
      </c>
      <c r="D113" s="306">
        <v>45998</v>
      </c>
      <c r="E113" s="230" t="str">
        <f t="shared" si="1"/>
        <v>neděle</v>
      </c>
      <c r="F113" s="417"/>
    </row>
    <row r="114" spans="1:6" ht="17.25" thickTop="1" thickBot="1" x14ac:dyDescent="0.3">
      <c r="A114" s="51">
        <v>111</v>
      </c>
      <c r="B114" s="239" t="s">
        <v>136</v>
      </c>
      <c r="C114" s="239" t="s">
        <v>15</v>
      </c>
      <c r="D114" s="306"/>
      <c r="E114" s="230" t="str">
        <f t="shared" si="1"/>
        <v>sobota</v>
      </c>
      <c r="F114" s="417"/>
    </row>
    <row r="115" spans="1:6" ht="17.25" thickTop="1" thickBot="1" x14ac:dyDescent="0.3">
      <c r="A115" s="51">
        <v>112</v>
      </c>
      <c r="B115" s="260" t="s">
        <v>124</v>
      </c>
      <c r="C115" s="260" t="s">
        <v>197</v>
      </c>
      <c r="D115" s="306">
        <v>45998</v>
      </c>
      <c r="E115" s="230" t="str">
        <f t="shared" si="1"/>
        <v>neděle</v>
      </c>
      <c r="F115" s="417">
        <v>0.70833333333333337</v>
      </c>
    </row>
    <row r="116" spans="1:6" ht="16.5" thickBot="1" x14ac:dyDescent="0.3">
      <c r="A116" s="438">
        <v>113</v>
      </c>
      <c r="B116" s="284" t="s">
        <v>11</v>
      </c>
      <c r="C116" s="284" t="s">
        <v>124</v>
      </c>
      <c r="D116" s="270">
        <v>46004</v>
      </c>
      <c r="E116" s="212" t="str">
        <f t="shared" si="1"/>
        <v>sobota</v>
      </c>
      <c r="F116" s="422">
        <v>0.6875</v>
      </c>
    </row>
    <row r="117" spans="1:6" ht="17.25" thickTop="1" thickBot="1" x14ac:dyDescent="0.3">
      <c r="A117" s="392">
        <v>114</v>
      </c>
      <c r="B117" s="210" t="s">
        <v>7</v>
      </c>
      <c r="C117" s="210" t="s">
        <v>6</v>
      </c>
      <c r="D117" s="211">
        <v>46005</v>
      </c>
      <c r="E117" s="212" t="str">
        <f t="shared" si="1"/>
        <v>neděle</v>
      </c>
      <c r="F117" s="393">
        <v>0.72916666666666663</v>
      </c>
    </row>
    <row r="118" spans="1:6" ht="17.25" thickTop="1" thickBot="1" x14ac:dyDescent="0.3">
      <c r="A118" s="392">
        <v>115</v>
      </c>
      <c r="B118" s="247" t="s">
        <v>15</v>
      </c>
      <c r="C118" s="247" t="s">
        <v>12</v>
      </c>
      <c r="D118" s="292"/>
      <c r="E118" s="212" t="str">
        <f t="shared" si="1"/>
        <v>sobota</v>
      </c>
      <c r="F118" s="406"/>
    </row>
    <row r="119" spans="1:6" ht="17.25" thickTop="1" thickBot="1" x14ac:dyDescent="0.3">
      <c r="A119" s="392">
        <v>116</v>
      </c>
      <c r="B119" s="247" t="s">
        <v>14</v>
      </c>
      <c r="C119" s="247" t="s">
        <v>101</v>
      </c>
      <c r="D119" s="292">
        <v>46005</v>
      </c>
      <c r="E119" s="212" t="str">
        <f t="shared" si="1"/>
        <v>neděle</v>
      </c>
      <c r="F119" s="406">
        <v>0.70833333333333337</v>
      </c>
    </row>
    <row r="120" spans="1:6" ht="17.25" thickTop="1" thickBot="1" x14ac:dyDescent="0.3">
      <c r="A120" s="392">
        <v>117</v>
      </c>
      <c r="B120" s="247" t="s">
        <v>2</v>
      </c>
      <c r="C120" s="247" t="s">
        <v>4</v>
      </c>
      <c r="D120" s="292"/>
      <c r="E120" s="212" t="str">
        <f t="shared" si="1"/>
        <v>sobota</v>
      </c>
      <c r="F120" s="406"/>
    </row>
    <row r="121" spans="1:6" ht="17.25" thickTop="1" thickBot="1" x14ac:dyDescent="0.3">
      <c r="A121" s="411">
        <v>118</v>
      </c>
      <c r="B121" s="332" t="s">
        <v>135</v>
      </c>
      <c r="C121" s="332" t="s">
        <v>9</v>
      </c>
      <c r="D121" s="333"/>
      <c r="E121" s="242" t="str">
        <f t="shared" si="1"/>
        <v>sobota</v>
      </c>
      <c r="F121" s="442"/>
    </row>
    <row r="122" spans="1:6" ht="17.25" thickTop="1" thickBot="1" x14ac:dyDescent="0.3">
      <c r="A122" s="392">
        <v>119</v>
      </c>
      <c r="B122" s="247" t="s">
        <v>204</v>
      </c>
      <c r="C122" s="247" t="s">
        <v>102</v>
      </c>
      <c r="D122" s="292"/>
      <c r="E122" s="212" t="str">
        <f t="shared" si="1"/>
        <v>sobota</v>
      </c>
      <c r="F122" s="406"/>
    </row>
    <row r="123" spans="1:6" ht="17.25" thickTop="1" thickBot="1" x14ac:dyDescent="0.3">
      <c r="A123" s="392">
        <v>120</v>
      </c>
      <c r="B123" s="247" t="s">
        <v>197</v>
      </c>
      <c r="C123" s="247" t="s">
        <v>136</v>
      </c>
      <c r="D123" s="307"/>
      <c r="E123" s="212" t="str">
        <f t="shared" si="1"/>
        <v>sobota</v>
      </c>
      <c r="F123" s="406"/>
    </row>
    <row r="124" spans="1:6" ht="17.25" thickTop="1" thickBot="1" x14ac:dyDescent="0.3">
      <c r="A124" s="396">
        <v>121</v>
      </c>
      <c r="B124" s="239" t="s">
        <v>204</v>
      </c>
      <c r="C124" s="239" t="s">
        <v>7</v>
      </c>
      <c r="D124" s="258"/>
      <c r="E124" s="230" t="str">
        <f t="shared" si="1"/>
        <v>sobota</v>
      </c>
      <c r="F124" s="400"/>
    </row>
    <row r="125" spans="1:6" ht="17.25" thickTop="1" thickBot="1" x14ac:dyDescent="0.3">
      <c r="A125" s="396">
        <v>122</v>
      </c>
      <c r="B125" s="239" t="s">
        <v>11</v>
      </c>
      <c r="C125" s="239" t="s">
        <v>15</v>
      </c>
      <c r="D125" s="258">
        <v>46011</v>
      </c>
      <c r="E125" s="230" t="str">
        <f t="shared" si="1"/>
        <v>sobota</v>
      </c>
      <c r="F125" s="400">
        <v>0.6875</v>
      </c>
    </row>
    <row r="126" spans="1:6" ht="17.25" thickTop="1" thickBot="1" x14ac:dyDescent="0.3">
      <c r="A126" s="396">
        <v>123</v>
      </c>
      <c r="B126" s="239" t="s">
        <v>135</v>
      </c>
      <c r="C126" s="239" t="s">
        <v>2</v>
      </c>
      <c r="D126" s="258"/>
      <c r="E126" s="230" t="str">
        <f t="shared" si="1"/>
        <v>sobota</v>
      </c>
      <c r="F126" s="400"/>
    </row>
    <row r="127" spans="1:6" ht="17.25" thickTop="1" thickBot="1" x14ac:dyDescent="0.3">
      <c r="A127" s="396">
        <v>124</v>
      </c>
      <c r="B127" s="239" t="s">
        <v>136</v>
      </c>
      <c r="C127" s="239" t="s">
        <v>4</v>
      </c>
      <c r="D127" s="258"/>
      <c r="E127" s="230" t="str">
        <f t="shared" si="1"/>
        <v>sobota</v>
      </c>
      <c r="F127" s="400"/>
    </row>
    <row r="128" spans="1:6" ht="17.25" thickTop="1" thickBot="1" x14ac:dyDescent="0.3">
      <c r="A128" s="405">
        <v>125</v>
      </c>
      <c r="B128" s="223" t="s">
        <v>9</v>
      </c>
      <c r="C128" s="223" t="s">
        <v>101</v>
      </c>
      <c r="D128" s="310">
        <v>46011</v>
      </c>
      <c r="E128" s="67" t="str">
        <f t="shared" si="1"/>
        <v>sobota</v>
      </c>
      <c r="F128" s="403">
        <v>0.70833333333333337</v>
      </c>
    </row>
    <row r="129" spans="1:6" ht="17.25" thickTop="1" thickBot="1" x14ac:dyDescent="0.3">
      <c r="A129" s="396">
        <v>126</v>
      </c>
      <c r="B129" s="239" t="s">
        <v>102</v>
      </c>
      <c r="C129" s="239" t="s">
        <v>12</v>
      </c>
      <c r="D129" s="258">
        <v>46012</v>
      </c>
      <c r="E129" s="230" t="str">
        <f t="shared" si="1"/>
        <v>neděle</v>
      </c>
      <c r="F129" s="400"/>
    </row>
    <row r="130" spans="1:6" ht="17.25" thickTop="1" thickBot="1" x14ac:dyDescent="0.3">
      <c r="A130" s="396">
        <v>127</v>
      </c>
      <c r="B130" s="239" t="s">
        <v>124</v>
      </c>
      <c r="C130" s="239" t="s">
        <v>6</v>
      </c>
      <c r="D130" s="258">
        <v>46012</v>
      </c>
      <c r="E130" s="230" t="str">
        <f t="shared" si="1"/>
        <v>neděle</v>
      </c>
      <c r="F130" s="400">
        <v>0.70833333333333337</v>
      </c>
    </row>
    <row r="131" spans="1:6" ht="17.25" thickTop="1" thickBot="1" x14ac:dyDescent="0.3">
      <c r="A131" s="396">
        <v>128</v>
      </c>
      <c r="B131" s="239" t="s">
        <v>197</v>
      </c>
      <c r="C131" s="239" t="s">
        <v>14</v>
      </c>
      <c r="D131" s="258"/>
      <c r="E131" s="230" t="str">
        <f t="shared" si="1"/>
        <v>sobota</v>
      </c>
      <c r="F131" s="400"/>
    </row>
    <row r="132" spans="1:6" ht="17.25" thickTop="1" thickBot="1" x14ac:dyDescent="0.3">
      <c r="A132" s="392">
        <v>129</v>
      </c>
      <c r="B132" s="210" t="s">
        <v>135</v>
      </c>
      <c r="C132" s="210" t="s">
        <v>204</v>
      </c>
      <c r="D132" s="270"/>
      <c r="E132" s="212" t="str">
        <f t="shared" ref="E132:E179" si="2">TEXT(D132,"dddd")</f>
        <v>sobota</v>
      </c>
      <c r="F132" s="393"/>
    </row>
    <row r="133" spans="1:6" ht="17.25" thickTop="1" thickBot="1" x14ac:dyDescent="0.3">
      <c r="A133" s="392">
        <v>130</v>
      </c>
      <c r="B133" s="210" t="s">
        <v>14</v>
      </c>
      <c r="C133" s="210" t="s">
        <v>11</v>
      </c>
      <c r="D133" s="270">
        <v>46026</v>
      </c>
      <c r="E133" s="212" t="str">
        <f t="shared" si="2"/>
        <v>neděle</v>
      </c>
      <c r="F133" s="393">
        <v>0.70833333333333337</v>
      </c>
    </row>
    <row r="134" spans="1:6" ht="17.25" thickTop="1" thickBot="1" x14ac:dyDescent="0.3">
      <c r="A134" s="392">
        <v>131</v>
      </c>
      <c r="B134" s="210" t="s">
        <v>15</v>
      </c>
      <c r="C134" s="210" t="s">
        <v>7</v>
      </c>
      <c r="D134" s="270"/>
      <c r="E134" s="212" t="str">
        <f t="shared" si="2"/>
        <v>sobota</v>
      </c>
      <c r="F134" s="393"/>
    </row>
    <row r="135" spans="1:6" ht="17.25" thickTop="1" thickBot="1" x14ac:dyDescent="0.3">
      <c r="A135" s="392">
        <v>132</v>
      </c>
      <c r="B135" s="210" t="s">
        <v>124</v>
      </c>
      <c r="C135" s="210" t="s">
        <v>136</v>
      </c>
      <c r="D135" s="270">
        <v>46026</v>
      </c>
      <c r="E135" s="212" t="str">
        <f t="shared" si="2"/>
        <v>neděle</v>
      </c>
      <c r="F135" s="393">
        <v>0.70833333333333337</v>
      </c>
    </row>
    <row r="136" spans="1:6" ht="17.25" thickTop="1" thickBot="1" x14ac:dyDescent="0.3">
      <c r="A136" s="392">
        <v>133</v>
      </c>
      <c r="B136" s="210" t="s">
        <v>6</v>
      </c>
      <c r="C136" s="210" t="s">
        <v>102</v>
      </c>
      <c r="D136" s="270"/>
      <c r="E136" s="212" t="str">
        <f t="shared" si="2"/>
        <v>sobota</v>
      </c>
      <c r="F136" s="393"/>
    </row>
    <row r="137" spans="1:6" ht="17.25" thickTop="1" thickBot="1" x14ac:dyDescent="0.3">
      <c r="A137" s="411">
        <v>134</v>
      </c>
      <c r="B137" s="60" t="s">
        <v>12</v>
      </c>
      <c r="C137" s="60" t="s">
        <v>9</v>
      </c>
      <c r="D137" s="329"/>
      <c r="E137" s="242" t="str">
        <f t="shared" si="2"/>
        <v>sobota</v>
      </c>
      <c r="F137" s="412"/>
    </row>
    <row r="138" spans="1:6" ht="17.25" thickTop="1" thickBot="1" x14ac:dyDescent="0.3">
      <c r="A138" s="392">
        <v>135</v>
      </c>
      <c r="B138" s="210" t="s">
        <v>101</v>
      </c>
      <c r="C138" s="210" t="s">
        <v>4</v>
      </c>
      <c r="D138" s="270">
        <v>46026</v>
      </c>
      <c r="E138" s="212" t="str">
        <f t="shared" si="2"/>
        <v>neděle</v>
      </c>
      <c r="F138" s="393">
        <v>0.70833333333333337</v>
      </c>
    </row>
    <row r="139" spans="1:6" ht="17.25" thickTop="1" thickBot="1" x14ac:dyDescent="0.3">
      <c r="A139" s="392">
        <v>136</v>
      </c>
      <c r="B139" s="210" t="s">
        <v>2</v>
      </c>
      <c r="C139" s="210" t="s">
        <v>197</v>
      </c>
      <c r="D139" s="270"/>
      <c r="E139" s="212" t="str">
        <f t="shared" si="2"/>
        <v>sobota</v>
      </c>
      <c r="F139" s="393"/>
    </row>
    <row r="140" spans="1:6" ht="17.25" thickTop="1" thickBot="1" x14ac:dyDescent="0.3">
      <c r="A140" s="396">
        <v>137</v>
      </c>
      <c r="B140" s="239" t="s">
        <v>204</v>
      </c>
      <c r="C140" s="239" t="s">
        <v>15</v>
      </c>
      <c r="D140" s="240"/>
      <c r="E140" s="230" t="str">
        <f t="shared" si="2"/>
        <v>sobota</v>
      </c>
      <c r="F140" s="400"/>
    </row>
    <row r="141" spans="1:6" ht="17.25" thickTop="1" thickBot="1" x14ac:dyDescent="0.3">
      <c r="A141" s="396">
        <v>138</v>
      </c>
      <c r="B141" s="239" t="s">
        <v>7</v>
      </c>
      <c r="C141" s="239" t="s">
        <v>14</v>
      </c>
      <c r="D141" s="240">
        <v>46033</v>
      </c>
      <c r="E141" s="230" t="str">
        <f t="shared" si="2"/>
        <v>neděle</v>
      </c>
      <c r="F141" s="400">
        <v>0.72916666666666663</v>
      </c>
    </row>
    <row r="142" spans="1:6" ht="17.25" thickTop="1" thickBot="1" x14ac:dyDescent="0.3">
      <c r="A142" s="396">
        <v>139</v>
      </c>
      <c r="B142" s="239" t="s">
        <v>11</v>
      </c>
      <c r="C142" s="239" t="s">
        <v>2</v>
      </c>
      <c r="D142" s="240">
        <v>46032</v>
      </c>
      <c r="E142" s="230" t="str">
        <f t="shared" si="2"/>
        <v>sobota</v>
      </c>
      <c r="F142" s="400">
        <v>0.6875</v>
      </c>
    </row>
    <row r="143" spans="1:6" ht="17.25" thickTop="1" thickBot="1" x14ac:dyDescent="0.3">
      <c r="A143" s="396">
        <v>140</v>
      </c>
      <c r="B143" s="239" t="s">
        <v>136</v>
      </c>
      <c r="C143" s="239" t="s">
        <v>101</v>
      </c>
      <c r="D143" s="240"/>
      <c r="E143" s="230" t="str">
        <f t="shared" si="2"/>
        <v>sobota</v>
      </c>
      <c r="F143" s="400"/>
    </row>
    <row r="144" spans="1:6" ht="17.25" thickTop="1" thickBot="1" x14ac:dyDescent="0.3">
      <c r="A144" s="396">
        <v>141</v>
      </c>
      <c r="B144" s="239" t="s">
        <v>4</v>
      </c>
      <c r="C144" s="239" t="s">
        <v>12</v>
      </c>
      <c r="D144" s="240"/>
      <c r="E144" s="230" t="str">
        <f t="shared" si="2"/>
        <v>sobota</v>
      </c>
      <c r="F144" s="400"/>
    </row>
    <row r="145" spans="1:6" ht="17.25" thickTop="1" thickBot="1" x14ac:dyDescent="0.3">
      <c r="A145" s="405">
        <v>142</v>
      </c>
      <c r="B145" s="223" t="s">
        <v>6</v>
      </c>
      <c r="C145" s="223" t="s">
        <v>9</v>
      </c>
      <c r="D145" s="224">
        <v>46032</v>
      </c>
      <c r="E145" s="67" t="str">
        <f t="shared" si="2"/>
        <v>sobota</v>
      </c>
      <c r="F145" s="403"/>
    </row>
    <row r="146" spans="1:6" ht="17.25" thickTop="1" thickBot="1" x14ac:dyDescent="0.3">
      <c r="A146" s="396">
        <v>143</v>
      </c>
      <c r="B146" s="239" t="s">
        <v>102</v>
      </c>
      <c r="C146" s="239" t="s">
        <v>124</v>
      </c>
      <c r="D146" s="240">
        <v>46033</v>
      </c>
      <c r="E146" s="230" t="str">
        <f t="shared" si="2"/>
        <v>neděle</v>
      </c>
      <c r="F146" s="400"/>
    </row>
    <row r="147" spans="1:6" ht="17.25" thickTop="1" thickBot="1" x14ac:dyDescent="0.3">
      <c r="A147" s="429">
        <v>144</v>
      </c>
      <c r="B147" s="302" t="s">
        <v>197</v>
      </c>
      <c r="C147" s="302" t="s">
        <v>135</v>
      </c>
      <c r="D147" s="240"/>
      <c r="E147" s="230" t="str">
        <f t="shared" si="2"/>
        <v>sobota</v>
      </c>
      <c r="F147" s="417"/>
    </row>
    <row r="148" spans="1:6" ht="16.5" thickBot="1" x14ac:dyDescent="0.3">
      <c r="A148" s="49">
        <v>145</v>
      </c>
      <c r="B148" s="269" t="s">
        <v>4</v>
      </c>
      <c r="C148" s="269" t="s">
        <v>135</v>
      </c>
      <c r="D148" s="270"/>
      <c r="E148" s="212" t="str">
        <f t="shared" si="2"/>
        <v>sobota</v>
      </c>
      <c r="F148" s="422"/>
    </row>
    <row r="149" spans="1:6" ht="17.25" thickTop="1" thickBot="1" x14ac:dyDescent="0.3">
      <c r="A149" s="47">
        <v>146</v>
      </c>
      <c r="B149" s="210" t="s">
        <v>101</v>
      </c>
      <c r="C149" s="210" t="s">
        <v>2</v>
      </c>
      <c r="D149" s="270">
        <v>46040</v>
      </c>
      <c r="E149" s="212" t="str">
        <f t="shared" si="2"/>
        <v>neděle</v>
      </c>
      <c r="F149" s="393">
        <v>0.70833333333333337</v>
      </c>
    </row>
    <row r="150" spans="1:6" ht="17.25" thickTop="1" thickBot="1" x14ac:dyDescent="0.3">
      <c r="A150" s="47">
        <v>147</v>
      </c>
      <c r="B150" s="210" t="s">
        <v>12</v>
      </c>
      <c r="C150" s="210" t="s">
        <v>204</v>
      </c>
      <c r="D150" s="270"/>
      <c r="E150" s="212" t="str">
        <f t="shared" si="2"/>
        <v>sobota</v>
      </c>
      <c r="F150" s="393"/>
    </row>
    <row r="151" spans="1:6" ht="17.25" thickTop="1" thickBot="1" x14ac:dyDescent="0.3">
      <c r="A151" s="47">
        <v>148</v>
      </c>
      <c r="B151" s="210" t="s">
        <v>6</v>
      </c>
      <c r="C151" s="210" t="s">
        <v>15</v>
      </c>
      <c r="D151" s="270"/>
      <c r="E151" s="212" t="str">
        <f t="shared" si="2"/>
        <v>sobota</v>
      </c>
      <c r="F151" s="393"/>
    </row>
    <row r="152" spans="1:6" ht="17.25" thickTop="1" thickBot="1" x14ac:dyDescent="0.3">
      <c r="A152" s="47">
        <v>149</v>
      </c>
      <c r="B152" s="210" t="s">
        <v>124</v>
      </c>
      <c r="C152" s="210" t="s">
        <v>7</v>
      </c>
      <c r="D152" s="270">
        <v>46040</v>
      </c>
      <c r="E152" s="212" t="str">
        <f t="shared" si="2"/>
        <v>neděle</v>
      </c>
      <c r="F152" s="393">
        <v>0.70833333333333337</v>
      </c>
    </row>
    <row r="153" spans="1:6" ht="17.25" thickTop="1" thickBot="1" x14ac:dyDescent="0.3">
      <c r="A153" s="47">
        <v>150</v>
      </c>
      <c r="B153" s="210" t="s">
        <v>102</v>
      </c>
      <c r="C153" s="210" t="s">
        <v>11</v>
      </c>
      <c r="D153" s="270">
        <v>46040</v>
      </c>
      <c r="E153" s="212" t="str">
        <f t="shared" si="2"/>
        <v>neděle</v>
      </c>
      <c r="F153" s="393"/>
    </row>
    <row r="154" spans="1:6" ht="17.25" thickTop="1" thickBot="1" x14ac:dyDescent="0.3">
      <c r="A154" s="47">
        <v>151</v>
      </c>
      <c r="B154" s="210" t="s">
        <v>136</v>
      </c>
      <c r="C154" s="210" t="s">
        <v>14</v>
      </c>
      <c r="D154" s="270"/>
      <c r="E154" s="212" t="str">
        <f t="shared" si="2"/>
        <v>sobota</v>
      </c>
      <c r="F154" s="393"/>
    </row>
    <row r="155" spans="1:6" ht="17.25" thickTop="1" thickBot="1" x14ac:dyDescent="0.3">
      <c r="A155" s="450">
        <v>152</v>
      </c>
      <c r="B155" s="181" t="s">
        <v>9</v>
      </c>
      <c r="C155" s="181" t="s">
        <v>197</v>
      </c>
      <c r="D155" s="310">
        <v>46039</v>
      </c>
      <c r="E155" s="67" t="str">
        <f t="shared" si="2"/>
        <v>sobota</v>
      </c>
      <c r="F155" s="334">
        <v>0.70833333333333337</v>
      </c>
    </row>
    <row r="156" spans="1:6" ht="16.5" thickBot="1" x14ac:dyDescent="0.3">
      <c r="A156" s="50">
        <v>153</v>
      </c>
      <c r="B156" s="257" t="s">
        <v>11</v>
      </c>
      <c r="C156" s="257" t="s">
        <v>136</v>
      </c>
      <c r="D156" s="258"/>
      <c r="E156" s="230" t="str">
        <f t="shared" si="2"/>
        <v>sobota</v>
      </c>
      <c r="F156" s="414"/>
    </row>
    <row r="157" spans="1:6" ht="17.25" thickTop="1" thickBot="1" x14ac:dyDescent="0.3">
      <c r="A157" s="48">
        <v>154</v>
      </c>
      <c r="B157" s="239" t="s">
        <v>7</v>
      </c>
      <c r="C157" s="239" t="s">
        <v>102</v>
      </c>
      <c r="D157" s="258">
        <v>46047</v>
      </c>
      <c r="E157" s="230" t="str">
        <f t="shared" si="2"/>
        <v>neděle</v>
      </c>
      <c r="F157" s="400">
        <v>0.72916666666666663</v>
      </c>
    </row>
    <row r="158" spans="1:6" ht="17.25" thickTop="1" thickBot="1" x14ac:dyDescent="0.3">
      <c r="A158" s="48">
        <v>155</v>
      </c>
      <c r="B158" s="239" t="s">
        <v>15</v>
      </c>
      <c r="C158" s="239" t="s">
        <v>124</v>
      </c>
      <c r="D158" s="258"/>
      <c r="E158" s="230" t="str">
        <f t="shared" si="2"/>
        <v>sobota</v>
      </c>
      <c r="F158" s="400"/>
    </row>
    <row r="159" spans="1:6" ht="17.25" thickTop="1" thickBot="1" x14ac:dyDescent="0.3">
      <c r="A159" s="48">
        <v>156</v>
      </c>
      <c r="B159" s="239" t="s">
        <v>14</v>
      </c>
      <c r="C159" s="239" t="s">
        <v>6</v>
      </c>
      <c r="D159" s="258">
        <v>46047</v>
      </c>
      <c r="E159" s="230" t="str">
        <f t="shared" si="2"/>
        <v>neděle</v>
      </c>
      <c r="F159" s="400">
        <v>0.70833333333333337</v>
      </c>
    </row>
    <row r="160" spans="1:6" ht="17.25" thickTop="1" thickBot="1" x14ac:dyDescent="0.3">
      <c r="A160" s="48">
        <v>157</v>
      </c>
      <c r="B160" s="239" t="s">
        <v>2</v>
      </c>
      <c r="C160" s="239" t="s">
        <v>12</v>
      </c>
      <c r="D160" s="258"/>
      <c r="E160" s="230" t="str">
        <f t="shared" si="2"/>
        <v>sobota</v>
      </c>
      <c r="F160" s="400"/>
    </row>
    <row r="161" spans="1:6" ht="17.25" thickTop="1" thickBot="1" x14ac:dyDescent="0.3">
      <c r="A161" s="48">
        <v>158</v>
      </c>
      <c r="B161" s="239" t="s">
        <v>135</v>
      </c>
      <c r="C161" s="239" t="s">
        <v>101</v>
      </c>
      <c r="D161" s="258"/>
      <c r="E161" s="230" t="str">
        <f t="shared" si="2"/>
        <v>sobota</v>
      </c>
      <c r="F161" s="400"/>
    </row>
    <row r="162" spans="1:6" ht="17.25" thickTop="1" thickBot="1" x14ac:dyDescent="0.3">
      <c r="A162" s="319">
        <v>159</v>
      </c>
      <c r="B162" s="60" t="s">
        <v>204</v>
      </c>
      <c r="C162" s="60" t="s">
        <v>9</v>
      </c>
      <c r="D162" s="329"/>
      <c r="E162" s="242" t="str">
        <f t="shared" si="2"/>
        <v>sobota</v>
      </c>
      <c r="F162" s="412"/>
    </row>
    <row r="163" spans="1:6" ht="17.25" thickTop="1" thickBot="1" x14ac:dyDescent="0.3">
      <c r="A163" s="51">
        <v>160</v>
      </c>
      <c r="B163" s="260" t="s">
        <v>197</v>
      </c>
      <c r="C163" s="260" t="s">
        <v>4</v>
      </c>
      <c r="D163" s="258"/>
      <c r="E163" s="230" t="str">
        <f t="shared" si="2"/>
        <v>sobota</v>
      </c>
      <c r="F163" s="417"/>
    </row>
    <row r="164" spans="1:6" ht="16.5" thickBot="1" x14ac:dyDescent="0.3">
      <c r="A164" s="433">
        <v>161</v>
      </c>
      <c r="B164" s="284" t="s">
        <v>135</v>
      </c>
      <c r="C164" s="284" t="s">
        <v>11</v>
      </c>
      <c r="D164" s="270"/>
      <c r="E164" s="212" t="str">
        <f t="shared" si="2"/>
        <v>sobota</v>
      </c>
      <c r="F164" s="422"/>
    </row>
    <row r="165" spans="1:6" ht="17.25" thickTop="1" thickBot="1" x14ac:dyDescent="0.3">
      <c r="A165" s="392">
        <v>162</v>
      </c>
      <c r="B165" s="210" t="s">
        <v>2</v>
      </c>
      <c r="C165" s="210" t="s">
        <v>7</v>
      </c>
      <c r="D165" s="270"/>
      <c r="E165" s="212" t="str">
        <f t="shared" si="2"/>
        <v>sobota</v>
      </c>
      <c r="F165" s="393"/>
    </row>
    <row r="166" spans="1:6" ht="17.25" thickTop="1" thickBot="1" x14ac:dyDescent="0.3">
      <c r="A166" s="392">
        <v>163</v>
      </c>
      <c r="B166" s="210" t="s">
        <v>14</v>
      </c>
      <c r="C166" s="210" t="s">
        <v>15</v>
      </c>
      <c r="D166" s="270">
        <v>46054</v>
      </c>
      <c r="E166" s="212" t="str">
        <f t="shared" si="2"/>
        <v>neděle</v>
      </c>
      <c r="F166" s="393">
        <v>0.70833333333333337</v>
      </c>
    </row>
    <row r="167" spans="1:6" ht="17.25" thickTop="1" thickBot="1" x14ac:dyDescent="0.3">
      <c r="A167" s="392">
        <v>164</v>
      </c>
      <c r="B167" s="210" t="s">
        <v>102</v>
      </c>
      <c r="C167" s="210" t="s">
        <v>136</v>
      </c>
      <c r="D167" s="270">
        <v>46054</v>
      </c>
      <c r="E167" s="212" t="str">
        <f t="shared" si="2"/>
        <v>neděle</v>
      </c>
      <c r="F167" s="393"/>
    </row>
    <row r="168" spans="1:6" ht="17.25" thickTop="1" thickBot="1" x14ac:dyDescent="0.3">
      <c r="A168" s="411">
        <v>165</v>
      </c>
      <c r="B168" s="60" t="s">
        <v>124</v>
      </c>
      <c r="C168" s="60" t="s">
        <v>9</v>
      </c>
      <c r="D168" s="329">
        <v>46174</v>
      </c>
      <c r="E168" s="242" t="str">
        <f t="shared" si="2"/>
        <v>pondělí</v>
      </c>
      <c r="F168" s="412">
        <v>0.70833333333333337</v>
      </c>
    </row>
    <row r="169" spans="1:6" ht="17.25" thickTop="1" thickBot="1" x14ac:dyDescent="0.3">
      <c r="A169" s="392">
        <v>166</v>
      </c>
      <c r="B169" s="210" t="s">
        <v>6</v>
      </c>
      <c r="C169" s="210" t="s">
        <v>4</v>
      </c>
      <c r="D169" s="270"/>
      <c r="E169" s="212" t="str">
        <f t="shared" si="2"/>
        <v>sobota</v>
      </c>
      <c r="F169" s="393"/>
    </row>
    <row r="170" spans="1:6" ht="17.25" thickTop="1" thickBot="1" x14ac:dyDescent="0.3">
      <c r="A170" s="392">
        <v>167</v>
      </c>
      <c r="B170" s="210" t="s">
        <v>12</v>
      </c>
      <c r="C170" s="210" t="s">
        <v>101</v>
      </c>
      <c r="D170" s="270"/>
      <c r="E170" s="212" t="str">
        <f t="shared" si="2"/>
        <v>sobota</v>
      </c>
      <c r="F170" s="393"/>
    </row>
    <row r="171" spans="1:6" ht="17.25" thickTop="1" thickBot="1" x14ac:dyDescent="0.3">
      <c r="A171" s="392">
        <v>168</v>
      </c>
      <c r="B171" s="210" t="s">
        <v>197</v>
      </c>
      <c r="C171" s="210" t="s">
        <v>204</v>
      </c>
      <c r="D171" s="270"/>
      <c r="E171" s="212" t="str">
        <f t="shared" si="2"/>
        <v>sobota</v>
      </c>
      <c r="F171" s="393"/>
    </row>
    <row r="172" spans="1:6" ht="17.25" thickTop="1" thickBot="1" x14ac:dyDescent="0.3">
      <c r="A172" s="396">
        <v>169</v>
      </c>
      <c r="B172" s="239" t="s">
        <v>204</v>
      </c>
      <c r="C172" s="239" t="s">
        <v>14</v>
      </c>
      <c r="D172" s="240"/>
      <c r="E172" s="230" t="str">
        <f t="shared" si="2"/>
        <v>sobota</v>
      </c>
      <c r="F172" s="400"/>
    </row>
    <row r="173" spans="1:6" ht="17.25" thickTop="1" thickBot="1" x14ac:dyDescent="0.3">
      <c r="A173" s="396">
        <v>170</v>
      </c>
      <c r="B173" s="239" t="s">
        <v>15</v>
      </c>
      <c r="C173" s="239" t="s">
        <v>2</v>
      </c>
      <c r="D173" s="240"/>
      <c r="E173" s="230" t="str">
        <f t="shared" si="2"/>
        <v>sobota</v>
      </c>
      <c r="F173" s="400"/>
    </row>
    <row r="174" spans="1:6" ht="17.25" thickTop="1" thickBot="1" x14ac:dyDescent="0.3">
      <c r="A174" s="396">
        <v>171</v>
      </c>
      <c r="B174" s="239" t="s">
        <v>7</v>
      </c>
      <c r="C174" s="239" t="s">
        <v>135</v>
      </c>
      <c r="D174" s="240">
        <v>46061</v>
      </c>
      <c r="E174" s="230" t="str">
        <f t="shared" si="2"/>
        <v>neděle</v>
      </c>
      <c r="F174" s="400">
        <v>0.72916666666666663</v>
      </c>
    </row>
    <row r="175" spans="1:6" ht="17.25" thickTop="1" thickBot="1" x14ac:dyDescent="0.3">
      <c r="A175" s="396">
        <v>172</v>
      </c>
      <c r="B175" s="239" t="s">
        <v>136</v>
      </c>
      <c r="C175" s="239" t="s">
        <v>12</v>
      </c>
      <c r="D175" s="240"/>
      <c r="E175" s="230" t="str">
        <f t="shared" si="2"/>
        <v>sobota</v>
      </c>
      <c r="F175" s="400"/>
    </row>
    <row r="176" spans="1:6" ht="17.25" thickTop="1" thickBot="1" x14ac:dyDescent="0.3">
      <c r="A176" s="396">
        <v>173</v>
      </c>
      <c r="B176" s="239" t="s">
        <v>101</v>
      </c>
      <c r="C176" s="239" t="s">
        <v>6</v>
      </c>
      <c r="D176" s="240">
        <v>46061</v>
      </c>
      <c r="E176" s="230" t="str">
        <f t="shared" si="2"/>
        <v>neděle</v>
      </c>
      <c r="F176" s="400">
        <v>0.70833333333333337</v>
      </c>
    </row>
    <row r="177" spans="1:6" ht="17.25" thickTop="1" thickBot="1" x14ac:dyDescent="0.3">
      <c r="A177" s="396">
        <v>174</v>
      </c>
      <c r="B177" s="239" t="s">
        <v>4</v>
      </c>
      <c r="C177" s="239" t="s">
        <v>124</v>
      </c>
      <c r="D177" s="240"/>
      <c r="E177" s="230" t="str">
        <f t="shared" si="2"/>
        <v>sobota</v>
      </c>
      <c r="F177" s="400"/>
    </row>
    <row r="178" spans="1:6" ht="17.25" thickTop="1" thickBot="1" x14ac:dyDescent="0.3">
      <c r="A178" s="405">
        <v>175</v>
      </c>
      <c r="B178" s="223" t="s">
        <v>9</v>
      </c>
      <c r="C178" s="223" t="s">
        <v>102</v>
      </c>
      <c r="D178" s="224">
        <v>46060</v>
      </c>
      <c r="E178" s="67" t="str">
        <f t="shared" si="2"/>
        <v>sobota</v>
      </c>
      <c r="F178" s="403">
        <v>0.70833333333333337</v>
      </c>
    </row>
    <row r="179" spans="1:6" ht="17.25" thickTop="1" thickBot="1" x14ac:dyDescent="0.3">
      <c r="A179" s="396">
        <v>176</v>
      </c>
      <c r="B179" s="239" t="s">
        <v>11</v>
      </c>
      <c r="C179" s="239" t="s">
        <v>197</v>
      </c>
      <c r="D179" s="240">
        <v>46060</v>
      </c>
      <c r="E179" s="230" t="str">
        <f t="shared" si="2"/>
        <v>sobota</v>
      </c>
      <c r="F179" s="417">
        <v>0.6875</v>
      </c>
    </row>
    <row r="180" spans="1:6" ht="15.75" thickTop="1" x14ac:dyDescent="0.25"/>
  </sheetData>
  <dataValidations count="1">
    <dataValidation type="list" allowBlank="1" showInputMessage="1" showErrorMessage="1" sqref="B4:C179" xr:uid="{9F8D86A4-5331-45CF-A264-CC94EBF0FB8C}">
      <formula1>$AT$3:$AT$20</formula1>
    </dataValidation>
  </dataValidation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8F86D-2C01-4560-9928-28D1B5B58469}">
  <dimension ref="B1:P46"/>
  <sheetViews>
    <sheetView topLeftCell="A19" workbookViewId="0">
      <selection activeCell="P35" sqref="P35"/>
    </sheetView>
  </sheetViews>
  <sheetFormatPr defaultRowHeight="15" x14ac:dyDescent="0.25"/>
  <cols>
    <col min="3" max="3" width="32" customWidth="1"/>
    <col min="14" max="14" width="21.5703125" customWidth="1"/>
    <col min="15" max="15" width="4.85546875" customWidth="1"/>
    <col min="16" max="16" width="28.5703125" customWidth="1"/>
  </cols>
  <sheetData>
    <row r="1" spans="2:16" ht="15.75" thickBot="1" x14ac:dyDescent="0.3"/>
    <row r="2" spans="2:16" ht="21" x14ac:dyDescent="0.25">
      <c r="B2" s="499" t="s">
        <v>186</v>
      </c>
      <c r="C2" s="500"/>
      <c r="D2" s="500"/>
      <c r="E2" s="500"/>
      <c r="F2" s="500"/>
      <c r="G2" s="500"/>
      <c r="H2" s="500"/>
      <c r="I2" s="500"/>
      <c r="J2" s="500"/>
      <c r="K2" s="500"/>
      <c r="L2" s="501"/>
    </row>
    <row r="3" spans="2:16" ht="21" x14ac:dyDescent="0.25">
      <c r="B3" s="75"/>
      <c r="C3" s="76" t="s">
        <v>139</v>
      </c>
      <c r="D3" s="77" t="s">
        <v>89</v>
      </c>
      <c r="E3" s="78" t="s">
        <v>140</v>
      </c>
      <c r="F3" s="78" t="s">
        <v>141</v>
      </c>
      <c r="G3" s="78" t="s">
        <v>142</v>
      </c>
      <c r="H3" s="78" t="s">
        <v>143</v>
      </c>
      <c r="I3" s="78" t="s">
        <v>144</v>
      </c>
      <c r="J3" s="78" t="s">
        <v>145</v>
      </c>
      <c r="K3" s="78" t="s">
        <v>146</v>
      </c>
      <c r="L3" s="79" t="s">
        <v>147</v>
      </c>
      <c r="N3" s="81" t="s">
        <v>11</v>
      </c>
      <c r="O3" s="167" t="s">
        <v>1</v>
      </c>
      <c r="P3" s="81" t="s">
        <v>2</v>
      </c>
    </row>
    <row r="4" spans="2:16" ht="21" x14ac:dyDescent="0.25">
      <c r="B4" s="80" t="s">
        <v>0</v>
      </c>
      <c r="C4" s="81" t="s">
        <v>11</v>
      </c>
      <c r="D4" s="81">
        <v>22</v>
      </c>
      <c r="E4" s="81">
        <v>18</v>
      </c>
      <c r="F4" s="81">
        <v>0</v>
      </c>
      <c r="G4" s="81">
        <v>0</v>
      </c>
      <c r="H4" s="81">
        <v>4</v>
      </c>
      <c r="I4" s="81">
        <v>156</v>
      </c>
      <c r="J4" s="81">
        <v>79</v>
      </c>
      <c r="K4" s="81">
        <v>54</v>
      </c>
      <c r="L4" s="82">
        <v>77</v>
      </c>
      <c r="N4" s="81" t="s">
        <v>14</v>
      </c>
      <c r="O4" s="167" t="s">
        <v>1</v>
      </c>
      <c r="P4" s="81" t="s">
        <v>9</v>
      </c>
    </row>
    <row r="5" spans="2:16" ht="21" x14ac:dyDescent="0.25">
      <c r="B5" s="80" t="s">
        <v>3</v>
      </c>
      <c r="C5" s="81" t="s">
        <v>14</v>
      </c>
      <c r="D5" s="81">
        <v>22</v>
      </c>
      <c r="E5" s="81">
        <v>11</v>
      </c>
      <c r="F5" s="81">
        <v>3</v>
      </c>
      <c r="G5" s="81">
        <v>2</v>
      </c>
      <c r="H5" s="81">
        <v>6</v>
      </c>
      <c r="I5" s="81">
        <v>84</v>
      </c>
      <c r="J5" s="81">
        <v>70</v>
      </c>
      <c r="K5" s="81">
        <v>41</v>
      </c>
      <c r="L5" s="82">
        <v>14</v>
      </c>
    </row>
    <row r="6" spans="2:16" ht="21" x14ac:dyDescent="0.25">
      <c r="B6" s="80" t="s">
        <v>5</v>
      </c>
      <c r="C6" s="81" t="s">
        <v>9</v>
      </c>
      <c r="D6" s="81">
        <v>22</v>
      </c>
      <c r="E6" s="81">
        <v>12</v>
      </c>
      <c r="F6" s="81">
        <v>1</v>
      </c>
      <c r="G6" s="81">
        <v>1</v>
      </c>
      <c r="H6" s="81">
        <v>8</v>
      </c>
      <c r="I6" s="81">
        <v>112</v>
      </c>
      <c r="J6" s="81">
        <v>78</v>
      </c>
      <c r="K6" s="81">
        <v>39</v>
      </c>
      <c r="L6" s="82">
        <v>34</v>
      </c>
    </row>
    <row r="7" spans="2:16" ht="21" x14ac:dyDescent="0.25">
      <c r="B7" s="80" t="s">
        <v>8</v>
      </c>
      <c r="C7" s="81" t="s">
        <v>2</v>
      </c>
      <c r="D7" s="81">
        <v>24</v>
      </c>
      <c r="E7" s="81">
        <v>13</v>
      </c>
      <c r="F7" s="81">
        <v>1</v>
      </c>
      <c r="G7" s="81">
        <v>0</v>
      </c>
      <c r="H7" s="81">
        <v>10</v>
      </c>
      <c r="I7" s="81">
        <v>95</v>
      </c>
      <c r="J7" s="81">
        <v>93</v>
      </c>
      <c r="K7" s="81">
        <v>35</v>
      </c>
      <c r="L7" s="82">
        <v>2</v>
      </c>
    </row>
    <row r="8" spans="2:16" ht="21" x14ac:dyDescent="0.25">
      <c r="B8" s="80" t="s">
        <v>10</v>
      </c>
      <c r="C8" s="81"/>
      <c r="D8" s="81"/>
      <c r="E8" s="81"/>
      <c r="F8" s="81"/>
      <c r="G8" s="81"/>
      <c r="H8" s="81"/>
      <c r="I8" s="81"/>
      <c r="J8" s="81"/>
      <c r="K8" s="81"/>
      <c r="L8" s="82"/>
    </row>
    <row r="9" spans="2:16" ht="21" x14ac:dyDescent="0.25">
      <c r="B9" s="80" t="s">
        <v>13</v>
      </c>
      <c r="C9" s="81"/>
      <c r="D9" s="81"/>
      <c r="E9" s="81"/>
      <c r="F9" s="81"/>
      <c r="G9" s="81"/>
      <c r="H9" s="81"/>
      <c r="I9" s="81"/>
      <c r="J9" s="81"/>
      <c r="K9" s="81"/>
      <c r="L9" s="82"/>
    </row>
    <row r="10" spans="2:16" ht="21" x14ac:dyDescent="0.25">
      <c r="B10" s="80" t="s">
        <v>16</v>
      </c>
      <c r="C10" s="81"/>
      <c r="D10" s="81"/>
      <c r="E10" s="81"/>
      <c r="F10" s="81"/>
      <c r="G10" s="81"/>
      <c r="H10" s="81"/>
      <c r="I10" s="81"/>
      <c r="J10" s="81"/>
      <c r="K10" s="81"/>
      <c r="L10" s="82"/>
    </row>
    <row r="11" spans="2:16" ht="21" x14ac:dyDescent="0.25">
      <c r="B11" s="80" t="s">
        <v>17</v>
      </c>
      <c r="C11" s="81"/>
      <c r="D11" s="81"/>
      <c r="E11" s="81"/>
      <c r="F11" s="81"/>
      <c r="G11" s="81"/>
      <c r="H11" s="81"/>
      <c r="I11" s="81"/>
      <c r="J11" s="81"/>
      <c r="K11" s="81"/>
      <c r="L11" s="82"/>
    </row>
    <row r="14" spans="2:16" ht="15.75" thickBot="1" x14ac:dyDescent="0.3"/>
    <row r="15" spans="2:16" ht="21" x14ac:dyDescent="0.25">
      <c r="B15" s="499" t="s">
        <v>186</v>
      </c>
      <c r="C15" s="500"/>
      <c r="D15" s="500"/>
      <c r="E15" s="500"/>
      <c r="F15" s="500"/>
      <c r="G15" s="500"/>
      <c r="H15" s="500"/>
      <c r="I15" s="500"/>
      <c r="J15" s="500"/>
      <c r="K15" s="500"/>
      <c r="L15" s="501"/>
    </row>
    <row r="16" spans="2:16" ht="21" x14ac:dyDescent="0.25">
      <c r="B16" s="75"/>
      <c r="C16" s="76" t="s">
        <v>139</v>
      </c>
      <c r="D16" s="77" t="s">
        <v>89</v>
      </c>
      <c r="E16" s="78" t="s">
        <v>140</v>
      </c>
      <c r="F16" s="78" t="s">
        <v>141</v>
      </c>
      <c r="G16" s="78" t="s">
        <v>142</v>
      </c>
      <c r="H16" s="78" t="s">
        <v>143</v>
      </c>
      <c r="I16" s="78" t="s">
        <v>144</v>
      </c>
      <c r="J16" s="78" t="s">
        <v>145</v>
      </c>
      <c r="K16" s="78" t="s">
        <v>146</v>
      </c>
      <c r="L16" s="79" t="s">
        <v>147</v>
      </c>
      <c r="N16" s="81" t="s">
        <v>11</v>
      </c>
      <c r="O16" s="167" t="s">
        <v>1</v>
      </c>
      <c r="P16" s="81" t="s">
        <v>123</v>
      </c>
    </row>
    <row r="17" spans="2:16" ht="21" x14ac:dyDescent="0.25">
      <c r="B17" s="80" t="s">
        <v>0</v>
      </c>
      <c r="C17" s="81" t="s">
        <v>11</v>
      </c>
      <c r="D17" s="81">
        <v>22</v>
      </c>
      <c r="E17" s="81">
        <v>18</v>
      </c>
      <c r="F17" s="81">
        <v>0</v>
      </c>
      <c r="G17" s="81">
        <v>0</v>
      </c>
      <c r="H17" s="81">
        <v>4</v>
      </c>
      <c r="I17" s="81">
        <v>156</v>
      </c>
      <c r="J17" s="81">
        <v>79</v>
      </c>
      <c r="K17" s="81">
        <v>54</v>
      </c>
      <c r="L17" s="82">
        <v>77</v>
      </c>
      <c r="N17" s="81" t="s">
        <v>7</v>
      </c>
      <c r="O17" s="167" t="s">
        <v>1</v>
      </c>
      <c r="P17" s="81" t="s">
        <v>9</v>
      </c>
    </row>
    <row r="18" spans="2:16" ht="21" x14ac:dyDescent="0.25">
      <c r="B18" s="80" t="s">
        <v>3</v>
      </c>
      <c r="C18" s="81" t="s">
        <v>7</v>
      </c>
      <c r="D18" s="81">
        <v>22</v>
      </c>
      <c r="E18" s="81">
        <v>15</v>
      </c>
      <c r="F18" s="81">
        <v>1</v>
      </c>
      <c r="G18" s="81">
        <v>0</v>
      </c>
      <c r="H18" s="81">
        <v>6</v>
      </c>
      <c r="I18" s="81">
        <v>107</v>
      </c>
      <c r="J18" s="81">
        <v>66</v>
      </c>
      <c r="K18" s="81">
        <v>47</v>
      </c>
      <c r="L18" s="82">
        <v>41</v>
      </c>
    </row>
    <row r="19" spans="2:16" ht="21" x14ac:dyDescent="0.25">
      <c r="B19" s="80" t="s">
        <v>5</v>
      </c>
      <c r="C19" s="81" t="s">
        <v>9</v>
      </c>
      <c r="D19" s="81">
        <v>22</v>
      </c>
      <c r="E19" s="81">
        <v>12</v>
      </c>
      <c r="F19" s="81">
        <v>1</v>
      </c>
      <c r="G19" s="81">
        <v>1</v>
      </c>
      <c r="H19" s="81">
        <v>8</v>
      </c>
      <c r="I19" s="81">
        <v>112</v>
      </c>
      <c r="J19" s="81">
        <v>78</v>
      </c>
      <c r="K19" s="81">
        <v>39</v>
      </c>
      <c r="L19" s="82">
        <v>34</v>
      </c>
    </row>
    <row r="20" spans="2:16" ht="21" x14ac:dyDescent="0.25">
      <c r="B20" s="80" t="s">
        <v>8</v>
      </c>
      <c r="C20" s="81" t="s">
        <v>123</v>
      </c>
      <c r="D20" s="81">
        <v>22</v>
      </c>
      <c r="E20" s="81">
        <v>10</v>
      </c>
      <c r="F20" s="81">
        <v>3</v>
      </c>
      <c r="G20" s="81">
        <v>2</v>
      </c>
      <c r="H20" s="81">
        <v>7</v>
      </c>
      <c r="I20" s="81">
        <v>89</v>
      </c>
      <c r="J20" s="81">
        <v>80</v>
      </c>
      <c r="K20" s="81">
        <v>38</v>
      </c>
      <c r="L20" s="82">
        <v>9</v>
      </c>
    </row>
    <row r="21" spans="2:16" ht="21" x14ac:dyDescent="0.25">
      <c r="B21" s="80" t="s">
        <v>10</v>
      </c>
      <c r="C21" s="81"/>
      <c r="D21" s="81"/>
      <c r="E21" s="81"/>
      <c r="F21" s="81"/>
      <c r="G21" s="81"/>
      <c r="H21" s="81"/>
      <c r="I21" s="81"/>
      <c r="J21" s="81"/>
      <c r="K21" s="81"/>
      <c r="L21" s="82"/>
    </row>
    <row r="22" spans="2:16" ht="21" x14ac:dyDescent="0.25">
      <c r="B22" s="80" t="s">
        <v>13</v>
      </c>
      <c r="C22" s="81"/>
      <c r="D22" s="81"/>
      <c r="E22" s="81"/>
      <c r="F22" s="81"/>
      <c r="G22" s="81"/>
      <c r="H22" s="81"/>
      <c r="I22" s="81"/>
      <c r="J22" s="81"/>
      <c r="K22" s="81"/>
      <c r="L22" s="82"/>
    </row>
    <row r="23" spans="2:16" ht="21" x14ac:dyDescent="0.25">
      <c r="B23" s="80" t="s">
        <v>16</v>
      </c>
      <c r="C23" s="81"/>
      <c r="D23" s="81"/>
      <c r="E23" s="81"/>
      <c r="F23" s="81"/>
      <c r="G23" s="81"/>
      <c r="H23" s="81"/>
      <c r="I23" s="81"/>
      <c r="J23" s="81"/>
      <c r="K23" s="81"/>
      <c r="L23" s="82"/>
    </row>
    <row r="24" spans="2:16" ht="21" x14ac:dyDescent="0.25">
      <c r="B24" s="80" t="s">
        <v>17</v>
      </c>
      <c r="C24" s="81"/>
      <c r="D24" s="81"/>
      <c r="E24" s="81"/>
      <c r="F24" s="81"/>
      <c r="G24" s="81"/>
      <c r="H24" s="81"/>
      <c r="I24" s="81"/>
      <c r="J24" s="81"/>
      <c r="K24" s="81"/>
      <c r="L24" s="82"/>
    </row>
    <row r="25" spans="2:16" ht="15.75" thickBot="1" x14ac:dyDescent="0.3"/>
    <row r="26" spans="2:16" ht="21" x14ac:dyDescent="0.25">
      <c r="B26" s="499" t="s">
        <v>186</v>
      </c>
      <c r="C26" s="500"/>
      <c r="D26" s="500"/>
      <c r="E26" s="500"/>
      <c r="F26" s="500"/>
      <c r="G26" s="500"/>
      <c r="H26" s="500"/>
      <c r="I26" s="500"/>
      <c r="J26" s="500"/>
      <c r="K26" s="500"/>
      <c r="L26" s="501"/>
    </row>
    <row r="27" spans="2:16" ht="21" x14ac:dyDescent="0.25">
      <c r="B27" s="75"/>
      <c r="C27" s="76" t="s">
        <v>139</v>
      </c>
      <c r="D27" s="77" t="s">
        <v>89</v>
      </c>
      <c r="E27" s="78" t="s">
        <v>140</v>
      </c>
      <c r="F27" s="78" t="s">
        <v>141</v>
      </c>
      <c r="G27" s="78" t="s">
        <v>142</v>
      </c>
      <c r="H27" s="78" t="s">
        <v>143</v>
      </c>
      <c r="I27" s="78" t="s">
        <v>144</v>
      </c>
      <c r="J27" s="78" t="s">
        <v>145</v>
      </c>
      <c r="K27" s="78" t="s">
        <v>146</v>
      </c>
      <c r="L27" s="79" t="s">
        <v>147</v>
      </c>
    </row>
    <row r="28" spans="2:16" ht="21" x14ac:dyDescent="0.25">
      <c r="B28" s="80" t="s">
        <v>0</v>
      </c>
      <c r="C28" s="81" t="s">
        <v>11</v>
      </c>
      <c r="D28" s="81">
        <v>22</v>
      </c>
      <c r="E28" s="81">
        <v>18</v>
      </c>
      <c r="F28" s="81">
        <v>0</v>
      </c>
      <c r="G28" s="81">
        <v>0</v>
      </c>
      <c r="H28" s="81">
        <v>4</v>
      </c>
      <c r="I28" s="81">
        <v>156</v>
      </c>
      <c r="J28" s="81">
        <v>79</v>
      </c>
      <c r="K28" s="81">
        <v>54</v>
      </c>
      <c r="L28" s="82">
        <v>77</v>
      </c>
      <c r="N28" s="81" t="s">
        <v>11</v>
      </c>
      <c r="O28" s="167" t="s">
        <v>1</v>
      </c>
      <c r="P28" s="81" t="s">
        <v>9</v>
      </c>
    </row>
    <row r="29" spans="2:16" ht="21" x14ac:dyDescent="0.25">
      <c r="B29" s="80" t="s">
        <v>3</v>
      </c>
      <c r="C29" s="81" t="s">
        <v>7</v>
      </c>
      <c r="D29" s="81">
        <v>22</v>
      </c>
      <c r="E29" s="81">
        <v>15</v>
      </c>
      <c r="F29" s="81">
        <v>1</v>
      </c>
      <c r="G29" s="81">
        <v>0</v>
      </c>
      <c r="H29" s="81">
        <v>6</v>
      </c>
      <c r="I29" s="81">
        <v>107</v>
      </c>
      <c r="J29" s="81">
        <v>66</v>
      </c>
      <c r="K29" s="81">
        <v>47</v>
      </c>
      <c r="L29" s="82">
        <v>41</v>
      </c>
      <c r="N29" s="81" t="s">
        <v>7</v>
      </c>
      <c r="O29" s="167" t="s">
        <v>1</v>
      </c>
      <c r="P29" s="81" t="s">
        <v>14</v>
      </c>
    </row>
    <row r="30" spans="2:16" ht="21" x14ac:dyDescent="0.25">
      <c r="B30" s="80" t="s">
        <v>5</v>
      </c>
      <c r="C30" s="81" t="s">
        <v>14</v>
      </c>
      <c r="D30" s="81">
        <v>22</v>
      </c>
      <c r="E30" s="81">
        <v>11</v>
      </c>
      <c r="F30" s="81">
        <v>3</v>
      </c>
      <c r="G30" s="81">
        <v>2</v>
      </c>
      <c r="H30" s="81">
        <v>6</v>
      </c>
      <c r="I30" s="81">
        <v>84</v>
      </c>
      <c r="J30" s="81">
        <v>70</v>
      </c>
      <c r="K30" s="81">
        <v>41</v>
      </c>
      <c r="L30" s="82">
        <v>14</v>
      </c>
    </row>
    <row r="31" spans="2:16" ht="21" x14ac:dyDescent="0.25">
      <c r="B31" s="80" t="s">
        <v>8</v>
      </c>
      <c r="C31" s="81" t="s">
        <v>9</v>
      </c>
      <c r="D31" s="81">
        <v>22</v>
      </c>
      <c r="E31" s="81">
        <v>12</v>
      </c>
      <c r="F31" s="81">
        <v>1</v>
      </c>
      <c r="G31" s="81">
        <v>1</v>
      </c>
      <c r="H31" s="81">
        <v>8</v>
      </c>
      <c r="I31" s="81">
        <v>112</v>
      </c>
      <c r="J31" s="81">
        <v>78</v>
      </c>
      <c r="K31" s="81">
        <v>39</v>
      </c>
      <c r="L31" s="82">
        <v>34</v>
      </c>
    </row>
    <row r="32" spans="2:16" ht="21" x14ac:dyDescent="0.25">
      <c r="B32" s="80" t="s">
        <v>10</v>
      </c>
      <c r="C32" s="81"/>
      <c r="D32" s="81"/>
      <c r="E32" s="81"/>
      <c r="F32" s="81"/>
      <c r="G32" s="81"/>
      <c r="H32" s="81"/>
      <c r="I32" s="81"/>
      <c r="J32" s="81"/>
      <c r="K32" s="81"/>
      <c r="L32" s="82"/>
    </row>
    <row r="33" spans="2:16" ht="21" x14ac:dyDescent="0.25">
      <c r="B33" s="80" t="s">
        <v>13</v>
      </c>
      <c r="C33" s="81"/>
      <c r="D33" s="81"/>
      <c r="E33" s="81"/>
      <c r="F33" s="81"/>
      <c r="G33" s="81"/>
      <c r="H33" s="81"/>
      <c r="I33" s="81"/>
      <c r="J33" s="81"/>
      <c r="K33" s="81"/>
      <c r="L33" s="82"/>
    </row>
    <row r="34" spans="2:16" ht="21" x14ac:dyDescent="0.25">
      <c r="B34" s="80" t="s">
        <v>16</v>
      </c>
      <c r="C34" s="81"/>
      <c r="D34" s="81"/>
      <c r="E34" s="81"/>
      <c r="F34" s="81"/>
      <c r="G34" s="81"/>
      <c r="H34" s="81"/>
      <c r="I34" s="81"/>
      <c r="J34" s="81"/>
      <c r="K34" s="81"/>
      <c r="L34" s="82"/>
    </row>
    <row r="35" spans="2:16" ht="21" x14ac:dyDescent="0.25">
      <c r="B35" s="80" t="s">
        <v>17</v>
      </c>
      <c r="C35" s="81"/>
      <c r="D35" s="81"/>
      <c r="E35" s="81"/>
      <c r="F35" s="81"/>
      <c r="G35" s="81"/>
      <c r="H35" s="81"/>
      <c r="I35" s="81"/>
      <c r="J35" s="81"/>
      <c r="K35" s="81"/>
      <c r="L35" s="82"/>
    </row>
    <row r="36" spans="2:16" ht="15.75" thickBot="1" x14ac:dyDescent="0.3"/>
    <row r="37" spans="2:16" ht="21" x14ac:dyDescent="0.25">
      <c r="B37" s="499" t="s">
        <v>186</v>
      </c>
      <c r="C37" s="500"/>
      <c r="D37" s="500"/>
      <c r="E37" s="500"/>
      <c r="F37" s="500"/>
      <c r="G37" s="500"/>
      <c r="H37" s="500"/>
      <c r="I37" s="500"/>
      <c r="J37" s="500"/>
      <c r="K37" s="500"/>
      <c r="L37" s="501"/>
    </row>
    <row r="38" spans="2:16" ht="21" x14ac:dyDescent="0.25">
      <c r="B38" s="75"/>
      <c r="C38" s="76" t="s">
        <v>139</v>
      </c>
      <c r="D38" s="77" t="s">
        <v>89</v>
      </c>
      <c r="E38" s="78" t="s">
        <v>140</v>
      </c>
      <c r="F38" s="78" t="s">
        <v>141</v>
      </c>
      <c r="G38" s="78" t="s">
        <v>142</v>
      </c>
      <c r="H38" s="78" t="s">
        <v>143</v>
      </c>
      <c r="I38" s="78" t="s">
        <v>144</v>
      </c>
      <c r="J38" s="78" t="s">
        <v>145</v>
      </c>
      <c r="K38" s="78" t="s">
        <v>146</v>
      </c>
      <c r="L38" s="79" t="s">
        <v>147</v>
      </c>
    </row>
    <row r="39" spans="2:16" ht="21" x14ac:dyDescent="0.25">
      <c r="B39" s="80" t="s">
        <v>0</v>
      </c>
      <c r="C39" s="81" t="s">
        <v>11</v>
      </c>
      <c r="D39" s="81">
        <v>22</v>
      </c>
      <c r="E39" s="81">
        <v>18</v>
      </c>
      <c r="F39" s="81">
        <v>0</v>
      </c>
      <c r="G39" s="81">
        <v>0</v>
      </c>
      <c r="H39" s="81">
        <v>4</v>
      </c>
      <c r="I39" s="81">
        <v>156</v>
      </c>
      <c r="J39" s="81">
        <v>79</v>
      </c>
      <c r="K39" s="81">
        <v>54</v>
      </c>
      <c r="L39" s="82">
        <v>77</v>
      </c>
      <c r="N39" s="81" t="s">
        <v>11</v>
      </c>
      <c r="O39" s="167" t="s">
        <v>1</v>
      </c>
      <c r="P39" s="81" t="s">
        <v>2</v>
      </c>
    </row>
    <row r="40" spans="2:16" ht="21" x14ac:dyDescent="0.25">
      <c r="B40" s="80" t="s">
        <v>3</v>
      </c>
      <c r="C40" s="81" t="s">
        <v>9</v>
      </c>
      <c r="D40" s="81">
        <v>22</v>
      </c>
      <c r="E40" s="81">
        <v>12</v>
      </c>
      <c r="F40" s="81">
        <v>1</v>
      </c>
      <c r="G40" s="81">
        <v>1</v>
      </c>
      <c r="H40" s="81">
        <v>8</v>
      </c>
      <c r="I40" s="81">
        <v>112</v>
      </c>
      <c r="J40" s="81">
        <v>78</v>
      </c>
      <c r="K40" s="81">
        <v>39</v>
      </c>
      <c r="L40" s="82">
        <v>34</v>
      </c>
      <c r="N40" s="81" t="s">
        <v>9</v>
      </c>
      <c r="O40" s="167" t="s">
        <v>1</v>
      </c>
      <c r="P40" s="81" t="s">
        <v>123</v>
      </c>
    </row>
    <row r="41" spans="2:16" ht="21" x14ac:dyDescent="0.25">
      <c r="B41" s="80" t="s">
        <v>5</v>
      </c>
      <c r="C41" s="81" t="s">
        <v>123</v>
      </c>
      <c r="D41" s="81">
        <v>22</v>
      </c>
      <c r="E41" s="81">
        <v>10</v>
      </c>
      <c r="F41" s="81">
        <v>3</v>
      </c>
      <c r="G41" s="81">
        <v>2</v>
      </c>
      <c r="H41" s="81">
        <v>7</v>
      </c>
      <c r="I41" s="81">
        <v>89</v>
      </c>
      <c r="J41" s="81">
        <v>80</v>
      </c>
      <c r="K41" s="81">
        <v>38</v>
      </c>
      <c r="L41" s="82">
        <v>9</v>
      </c>
    </row>
    <row r="42" spans="2:16" ht="21" x14ac:dyDescent="0.25">
      <c r="B42" s="80" t="s">
        <v>8</v>
      </c>
      <c r="C42" s="81" t="s">
        <v>2</v>
      </c>
      <c r="D42" s="81">
        <v>22</v>
      </c>
      <c r="E42" s="81">
        <v>11</v>
      </c>
      <c r="F42" s="81">
        <v>1</v>
      </c>
      <c r="G42" s="81">
        <v>0</v>
      </c>
      <c r="H42" s="81">
        <v>10</v>
      </c>
      <c r="I42" s="81">
        <v>85</v>
      </c>
      <c r="J42" s="81">
        <v>91</v>
      </c>
      <c r="K42" s="81">
        <v>35</v>
      </c>
      <c r="L42" s="82">
        <v>-6</v>
      </c>
    </row>
    <row r="43" spans="2:16" ht="21" x14ac:dyDescent="0.25">
      <c r="B43" s="80" t="s">
        <v>10</v>
      </c>
      <c r="C43" s="81"/>
      <c r="D43" s="81"/>
      <c r="E43" s="81"/>
      <c r="F43" s="81"/>
      <c r="G43" s="81"/>
      <c r="H43" s="81"/>
      <c r="I43" s="81"/>
      <c r="J43" s="81"/>
      <c r="K43" s="81"/>
      <c r="L43" s="82"/>
    </row>
    <row r="44" spans="2:16" ht="21" x14ac:dyDescent="0.25">
      <c r="B44" s="80" t="s">
        <v>13</v>
      </c>
      <c r="C44" s="81"/>
      <c r="D44" s="81"/>
      <c r="E44" s="81"/>
      <c r="F44" s="81"/>
      <c r="G44" s="81"/>
      <c r="H44" s="81"/>
      <c r="I44" s="81"/>
      <c r="J44" s="81"/>
      <c r="K44" s="81"/>
      <c r="L44" s="82"/>
    </row>
    <row r="45" spans="2:16" ht="21" x14ac:dyDescent="0.25">
      <c r="B45" s="80" t="s">
        <v>16</v>
      </c>
      <c r="C45" s="81"/>
      <c r="D45" s="81"/>
      <c r="E45" s="81"/>
      <c r="F45" s="81"/>
      <c r="G45" s="81"/>
      <c r="H45" s="81"/>
      <c r="I45" s="81"/>
      <c r="J45" s="81"/>
      <c r="K45" s="81"/>
      <c r="L45" s="82"/>
    </row>
    <row r="46" spans="2:16" ht="21" x14ac:dyDescent="0.25">
      <c r="B46" s="80" t="s">
        <v>17</v>
      </c>
      <c r="C46" s="81"/>
      <c r="D46" s="81"/>
      <c r="E46" s="81"/>
      <c r="F46" s="81"/>
      <c r="G46" s="81"/>
      <c r="H46" s="81"/>
      <c r="I46" s="81"/>
      <c r="J46" s="81"/>
      <c r="K46" s="81"/>
      <c r="L46" s="82"/>
    </row>
  </sheetData>
  <sortState xmlns:xlrd2="http://schemas.microsoft.com/office/spreadsheetml/2017/richdata2" ref="C28:L31">
    <sortCondition descending="1" ref="K28:K31"/>
  </sortState>
  <mergeCells count="4">
    <mergeCell ref="B2:L2"/>
    <mergeCell ref="B15:L15"/>
    <mergeCell ref="B26:L26"/>
    <mergeCell ref="B37:L37"/>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1</vt:i4>
      </vt:variant>
    </vt:vector>
  </HeadingPairs>
  <TitlesOfParts>
    <vt:vector size="12" baseType="lpstr">
      <vt:lpstr>rozpis_tisk</vt:lpstr>
      <vt:lpstr>rozpis_pocetni</vt:lpstr>
      <vt:lpstr>Průběžná tabulka</vt:lpstr>
      <vt:lpstr>Seznam týmů a tabulky</vt:lpstr>
      <vt:lpstr>zdrojová tabulka_nemazat!</vt:lpstr>
      <vt:lpstr>Nakopírovananá, seřazená, tabul</vt:lpstr>
      <vt:lpstr>List3</vt:lpstr>
      <vt:lpstr>List5</vt:lpstr>
      <vt:lpstr>List4</vt:lpstr>
      <vt:lpstr>List2</vt:lpstr>
      <vt:lpstr>List1</vt:lpstr>
      <vt:lpstr>Domácí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PBL</dc:creator>
  <cp:lastModifiedBy>Roman</cp:lastModifiedBy>
  <cp:lastPrinted>2025-07-11T08:59:06Z</cp:lastPrinted>
  <dcterms:created xsi:type="dcterms:W3CDTF">2014-07-08T17:06:57Z</dcterms:created>
  <dcterms:modified xsi:type="dcterms:W3CDTF">2026-02-26T11:14:24Z</dcterms:modified>
</cp:coreProperties>
</file>